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xr:revisionPtr revIDLastSave="0" documentId="8_{DF6DD757-9A25-4811-8C29-45F0B8CA584F}" xr6:coauthVersionLast="47" xr6:coauthVersionMax="47" xr10:uidLastSave="{00000000-0000-0000-0000-000000000000}"/>
  <bookViews>
    <workbookView xWindow="-110" yWindow="-110" windowWidth="19420" windowHeight="10300" tabRatio="677" activeTab="1" xr2:uid="{00000000-000D-0000-FFFF-FFFF00000000}"/>
  </bookViews>
  <sheets>
    <sheet name="Version" sheetId="5" r:id="rId1"/>
    <sheet name="Risk Register Template" sheetId="4" r:id="rId2"/>
    <sheet name="Risk Matrix" sheetId="6" r:id="rId3"/>
  </sheets>
  <definedNames>
    <definedName name="_xlnm._FilterDatabase" localSheetId="1" hidden="1">'Risk Register Template'!$B$6:$T$73</definedName>
    <definedName name="_xlnm.Print_Area" localSheetId="1">'Risk Register Template'!$B$1:$T$93</definedName>
    <definedName name="_xlnm.Print_Titles" localSheetId="1">'Risk Register Template'!$6:$6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6" l="1"/>
  <c r="H9" i="6"/>
  <c r="G9" i="6"/>
  <c r="F9" i="6"/>
  <c r="E9" i="6"/>
  <c r="I8" i="6"/>
  <c r="H8" i="6"/>
  <c r="G8" i="6"/>
  <c r="F8" i="6"/>
  <c r="E8" i="6"/>
  <c r="I7" i="6"/>
  <c r="H7" i="6"/>
  <c r="G7" i="6"/>
  <c r="F7" i="6"/>
  <c r="E7" i="6"/>
  <c r="I6" i="6"/>
  <c r="H6" i="6"/>
  <c r="G6" i="6"/>
  <c r="F6" i="6"/>
  <c r="E6" i="6"/>
  <c r="I5" i="6"/>
  <c r="H5" i="6"/>
  <c r="G5" i="6"/>
  <c r="F5" i="6"/>
  <c r="E5" i="6"/>
  <c r="S61" i="4"/>
  <c r="S86" i="4"/>
  <c r="S87" i="4"/>
  <c r="S90" i="4"/>
  <c r="S88" i="4"/>
  <c r="Q87" i="4"/>
  <c r="L86" i="4"/>
  <c r="L87" i="4"/>
  <c r="S8" i="4"/>
  <c r="S9" i="4"/>
  <c r="S10" i="4"/>
  <c r="S11" i="4"/>
  <c r="S12" i="4"/>
  <c r="S13" i="4"/>
  <c r="S15" i="4"/>
  <c r="S16" i="4"/>
  <c r="S17" i="4"/>
  <c r="S18" i="4"/>
  <c r="S19" i="4"/>
  <c r="S20" i="4"/>
  <c r="S21" i="4"/>
  <c r="S22" i="4"/>
  <c r="S23" i="4"/>
  <c r="S24" i="4"/>
  <c r="S25" i="4"/>
  <c r="S26" i="4"/>
  <c r="S28" i="4"/>
  <c r="S29" i="4"/>
  <c r="S30" i="4"/>
  <c r="S31" i="4"/>
  <c r="S32" i="4"/>
  <c r="S34" i="4"/>
  <c r="S35" i="4"/>
  <c r="S36" i="4"/>
  <c r="S37" i="4"/>
  <c r="S38" i="4"/>
  <c r="S39" i="4"/>
  <c r="S40" i="4"/>
  <c r="S41" i="4"/>
  <c r="S42" i="4"/>
  <c r="S43" i="4"/>
  <c r="S44" i="4"/>
  <c r="S45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2" i="4"/>
  <c r="S63" i="4"/>
  <c r="S64" i="4"/>
  <c r="S65" i="4"/>
  <c r="S66" i="4"/>
  <c r="S67" i="4"/>
  <c r="S71" i="4"/>
  <c r="S70" i="4"/>
  <c r="S72" i="4"/>
  <c r="L70" i="4"/>
  <c r="L72" i="4"/>
  <c r="H61" i="4"/>
  <c r="H62" i="4"/>
  <c r="H70" i="4"/>
  <c r="H67" i="4"/>
  <c r="H66" i="4"/>
  <c r="H65" i="4"/>
  <c r="H64" i="4"/>
  <c r="H63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5" i="4"/>
  <c r="H44" i="4"/>
  <c r="H43" i="4"/>
  <c r="H42" i="4"/>
  <c r="H41" i="4"/>
  <c r="H40" i="4"/>
  <c r="H39" i="4"/>
  <c r="H38" i="4"/>
  <c r="H37" i="4"/>
  <c r="H36" i="4"/>
  <c r="H35" i="4"/>
  <c r="H34" i="4"/>
  <c r="H32" i="4"/>
  <c r="H31" i="4"/>
  <c r="H30" i="4"/>
  <c r="H29" i="4"/>
  <c r="H28" i="4"/>
  <c r="H26" i="4"/>
  <c r="H25" i="4"/>
  <c r="H24" i="4"/>
  <c r="H23" i="4"/>
  <c r="H22" i="4"/>
  <c r="H21" i="4"/>
  <c r="H20" i="4"/>
  <c r="H19" i="4"/>
  <c r="H18" i="4"/>
  <c r="H17" i="4"/>
  <c r="H16" i="4"/>
  <c r="H15" i="4"/>
  <c r="H13" i="4"/>
  <c r="H12" i="4"/>
  <c r="H11" i="4"/>
  <c r="H10" i="4"/>
  <c r="H9" i="4"/>
  <c r="H8" i="4"/>
</calcChain>
</file>

<file path=xl/sharedStrings.xml><?xml version="1.0" encoding="utf-8"?>
<sst xmlns="http://schemas.openxmlformats.org/spreadsheetml/2006/main" count="386" uniqueCount="155">
  <si>
    <t>Ref</t>
  </si>
  <si>
    <t>Comments</t>
  </si>
  <si>
    <t>Author</t>
  </si>
  <si>
    <t>Date</t>
  </si>
  <si>
    <t>[enter the next number in the sequence]</t>
  </si>
  <si>
    <t>[Enter a description here of the changes made to this version]</t>
  </si>
  <si>
    <t>[Enter the initial of the person making the changes</t>
  </si>
  <si>
    <t>[Enter the date when the changes were made]</t>
  </si>
  <si>
    <t>v1</t>
  </si>
  <si>
    <t>Draft</t>
  </si>
  <si>
    <t>v2</t>
  </si>
  <si>
    <t>Updated by Comments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</si>
  <si>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</si>
  <si>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</si>
  <si>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</si>
  <si>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</si>
  <si>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</si>
  <si>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</si>
  <si>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</si>
  <si>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</si>
  <si>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</si>
  <si>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</si>
  <si>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</si>
  <si>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</si>
  <si>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</si>
  <si>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</si>
  <si>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</si>
  <si>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Probability</t>
  </si>
  <si>
    <t>Identification</t>
  </si>
  <si>
    <t>Assessment</t>
  </si>
  <si>
    <t>Quantification</t>
  </si>
  <si>
    <t>Management</t>
  </si>
  <si>
    <t>Risk Quantification Calculation</t>
  </si>
  <si>
    <t>Nr</t>
  </si>
  <si>
    <t>Risk Description</t>
  </si>
  <si>
    <t>Risk Consequence:
1. Time
2. Cost
3. Quality
4. Operational</t>
  </si>
  <si>
    <t>Scheme</t>
  </si>
  <si>
    <t>Impact</t>
  </si>
  <si>
    <t>Score</t>
  </si>
  <si>
    <t>Risk Allocation</t>
  </si>
  <si>
    <t>Category</t>
  </si>
  <si>
    <t>Quantified 
Unquantified</t>
  </si>
  <si>
    <t>Estimated cost impact £</t>
  </si>
  <si>
    <t>Management Actions</t>
  </si>
  <si>
    <t>Action Owner</t>
  </si>
  <si>
    <t>Review
 Date</t>
  </si>
  <si>
    <t>Cost if it happens
£</t>
  </si>
  <si>
    <t>Likelihood Factor</t>
  </si>
  <si>
    <t>Expected Value</t>
  </si>
  <si>
    <t>Basis</t>
  </si>
  <si>
    <t>STRATEGIC / PLANNING / FINANCIAL</t>
  </si>
  <si>
    <t>Time, Cost, Quality, Operational</t>
  </si>
  <si>
    <t>Planning</t>
  </si>
  <si>
    <t>Unquantified</t>
  </si>
  <si>
    <t>Client</t>
  </si>
  <si>
    <r>
      <rPr>
        <u/>
        <sz val="10"/>
        <rFont val="Arial"/>
        <family val="2"/>
      </rPr>
      <t>Ineffective project management</t>
    </r>
    <r>
      <rPr>
        <sz val="10"/>
        <rFont val="Arial"/>
        <family val="2"/>
      </rPr>
      <t xml:space="preserve"> arrangements during project planning and delivery stages</t>
    </r>
  </si>
  <si>
    <t>Time, Operational</t>
  </si>
  <si>
    <t>Time</t>
  </si>
  <si>
    <t>Strategic</t>
  </si>
  <si>
    <r>
      <rPr>
        <u/>
        <sz val="10"/>
        <rFont val="Arial"/>
        <family val="2"/>
      </rPr>
      <t>Capital funding approval delayed</t>
    </r>
    <r>
      <rPr>
        <sz val="10"/>
        <rFont val="Arial"/>
        <family val="2"/>
      </rPr>
      <t xml:space="preserve"> or timing of funding does not match our current programme </t>
    </r>
  </si>
  <si>
    <t>Financial</t>
  </si>
  <si>
    <t>Time, Cost, Quality</t>
  </si>
  <si>
    <r>
      <rPr>
        <u/>
        <sz val="10"/>
        <rFont val="Arial"/>
        <family val="2"/>
      </rPr>
      <t>Revenue affordability</t>
    </r>
    <r>
      <rPr>
        <sz val="10"/>
        <rFont val="Arial"/>
        <family val="2"/>
      </rPr>
      <t xml:space="preserve"> - Affordability of revenue model is over/under estimated</t>
    </r>
  </si>
  <si>
    <t>Quality, Operational</t>
  </si>
  <si>
    <t>DESIGN/CDM/REGULATIONS</t>
  </si>
  <si>
    <t>Siting and adequacy of Contractors Compound and Site Set-Up</t>
  </si>
  <si>
    <t>TRJ</t>
  </si>
  <si>
    <t>Suitable Contractor Emergency Procedures</t>
  </si>
  <si>
    <t>Operational</t>
  </si>
  <si>
    <t xml:space="preserve">Unforeseen service diversion works </t>
  </si>
  <si>
    <t>Encountering unforeseen services.</t>
  </si>
  <si>
    <t>Fire strategy and detection during the works</t>
  </si>
  <si>
    <t>Asbestos in existing buildings; only to older part</t>
  </si>
  <si>
    <t>Asbestos to be delt with outside the Risk register</t>
  </si>
  <si>
    <t>Contaminated Waste - Other</t>
  </si>
  <si>
    <t>Vehicular/Pedestrian movements on site - proximity to public</t>
  </si>
  <si>
    <t>Extent and scope of the design to be frozen for construction phase</t>
  </si>
  <si>
    <t>Impact of non agreed derogrations or design assumption</t>
  </si>
  <si>
    <t>Current as built drawings do not reflect current installation</t>
  </si>
  <si>
    <t>Health Board risk</t>
  </si>
  <si>
    <t>M&amp;E SPECIFIC RISK</t>
  </si>
  <si>
    <t>Time, Cost, Operational</t>
  </si>
  <si>
    <t xml:space="preserve">Plant Room Space for services coordination </t>
  </si>
  <si>
    <t>Maintenance legacy items</t>
  </si>
  <si>
    <t>Within Tender</t>
  </si>
  <si>
    <t>PRE-CONSTRUCTION PHASE</t>
  </si>
  <si>
    <t>Inflation/Market Price Increases</t>
  </si>
  <si>
    <t>Isolations by maintenance not being able to be carried out</t>
  </si>
  <si>
    <t>Critical services being affected by the works, isolation and diversion time scales affecting the programme of works; complex critical path</t>
  </si>
  <si>
    <t>Maintaining existing fire escape routes</t>
  </si>
  <si>
    <t>Working within existing department</t>
  </si>
  <si>
    <t xml:space="preserve">Shut downs </t>
  </si>
  <si>
    <t>Operational continuity during works</t>
  </si>
  <si>
    <t>Approval timings</t>
  </si>
  <si>
    <t>General disruption due to construction activity</t>
  </si>
  <si>
    <t>CONSTRUCTION PHASE</t>
  </si>
  <si>
    <t>Noise/Dust/Vibration Risk; to units around the works areas</t>
  </si>
  <si>
    <t>Access/Egress; especially on walk ways in roof space</t>
  </si>
  <si>
    <t>Security of site compound and unfixed materials</t>
  </si>
  <si>
    <t>Manage out</t>
  </si>
  <si>
    <t>Client/TRJ</t>
  </si>
  <si>
    <t>Fire Stopping generally; but fire stopping above existing walls etc</t>
  </si>
  <si>
    <t>Changes to the planned Phasing causing operation of the site changes and ways of working; additional Out Of Hours Working</t>
  </si>
  <si>
    <t>Operational policy changes</t>
  </si>
  <si>
    <t>Decommisioning and recommisioning of existing plant</t>
  </si>
  <si>
    <t xml:space="preserve">Protection of existing permanent works/making good </t>
  </si>
  <si>
    <t>Site working hours; COVID</t>
  </si>
  <si>
    <t>Risk of accidental removal/Isolation of current systems; Hospital service interuption</t>
  </si>
  <si>
    <t>Quantified</t>
  </si>
  <si>
    <t>Delt with direct by Health Board</t>
  </si>
  <si>
    <t>Existing roof condition</t>
  </si>
  <si>
    <t>Aceess and egress from existing roof; court yard; General Contractor access</t>
  </si>
  <si>
    <t>Total £:</t>
  </si>
  <si>
    <t>Contingency Total £:</t>
  </si>
  <si>
    <t>QRA Results:</t>
  </si>
  <si>
    <t>% of contingency</t>
  </si>
  <si>
    <t>Total of above £</t>
  </si>
  <si>
    <t>Current FBC Inclusion £</t>
  </si>
  <si>
    <t>Variance Schedule to FBC £</t>
  </si>
  <si>
    <t>Almost certain 90%</t>
  </si>
  <si>
    <t>Likely 75%</t>
  </si>
  <si>
    <t>Possible 50%</t>
  </si>
  <si>
    <t>Unlikely 25%</t>
  </si>
  <si>
    <t>Rare 5%</t>
  </si>
  <si>
    <t>Insiginificant</t>
  </si>
  <si>
    <t>Minor</t>
  </si>
  <si>
    <t>Moderate</t>
  </si>
  <si>
    <t>Major</t>
  </si>
  <si>
    <t>Catastrophic</t>
  </si>
  <si>
    <t>To close a risk, enter 0 into Probability and Impact</t>
  </si>
  <si>
    <t>Green</t>
  </si>
  <si>
    <t>Amber</t>
  </si>
  <si>
    <t>Red</t>
  </si>
  <si>
    <t>Lead organisation</t>
  </si>
  <si>
    <t xml:space="preserve">Project: </t>
  </si>
  <si>
    <t xml:space="preserve">Project Risk Register </t>
  </si>
  <si>
    <r>
      <rPr>
        <u/>
        <sz val="10"/>
        <color theme="1"/>
        <rFont val="Arial"/>
        <family val="2"/>
      </rPr>
      <t>Design brief</t>
    </r>
    <r>
      <rPr>
        <sz val="10"/>
        <color theme="1"/>
        <rFont val="Arial"/>
        <family val="2"/>
      </rPr>
      <t xml:space="preserve"> </t>
    </r>
  </si>
  <si>
    <t>Internal approvals delayed</t>
  </si>
  <si>
    <r>
      <rPr>
        <u/>
        <sz val="10"/>
        <rFont val="Arial"/>
        <family val="2"/>
      </rPr>
      <t>Capital costs</t>
    </r>
    <r>
      <rPr>
        <sz val="10"/>
        <rFont val="Arial"/>
        <family val="2"/>
      </rPr>
      <t xml:space="preserve"> - Capital cost over-run </t>
    </r>
  </si>
  <si>
    <t>Changes to design requirements</t>
  </si>
  <si>
    <t>Proposed design may not be suitable and/or may require further unanticipated approvals</t>
  </si>
  <si>
    <t>Specialist equipment to be clearly defined</t>
  </si>
  <si>
    <t>Temporary works</t>
  </si>
  <si>
    <t>Working within live environment</t>
  </si>
  <si>
    <t>Logistics of supporting daily activities inc deliveries</t>
  </si>
  <si>
    <t>Logistics construction work inc decant requirements</t>
  </si>
  <si>
    <t>Below ground drainage</t>
  </si>
  <si>
    <t>Roof design; unforeseen issues once roof is stripped</t>
  </si>
  <si>
    <t>Screed levels; during demolition and unforeseen floor level differences</t>
  </si>
  <si>
    <t>Uncharted services</t>
  </si>
  <si>
    <t xml:space="preserve">Working within live environment </t>
  </si>
  <si>
    <t>Construction noise, adjacent buildings: general acoustics</t>
  </si>
  <si>
    <t>Potential for specialist building fabric requirements requiring specialist design advice</t>
  </si>
  <si>
    <t>Material sign off and availability</t>
  </si>
  <si>
    <t>Planning permission and any requirements; Any Building Control (Building Safety Act) or Net Zero Standard requirements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</si>
</sst>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[$-409]d\-mmm\-yy;@"/>
    <numFmt numFmtId="165" formatCode="#,##0.00_ ;\-#,##0.00\ "/>
    <numFmt numFmtId="166" formatCode="dd/mm/yy;@"/>
    <numFmt numFmtId="167" formatCode="0.0"/>
  </numFmts>
  <fonts count="18" x14ac:knownFonts="1">
    <font>
      <sz val="10"/>
      <name val="Comic Sans MS"/>
    </font>
    <font>
      <sz val="11"/>
      <color theme="1"/>
      <name val="Calibri"/>
      <family val="2"/>
      <scheme val="minor"/>
    </font>
    <font>
      <sz val="10"/>
      <name val="Comic Sans MS"/>
      <family val="4"/>
    </font>
    <font>
      <sz val="8"/>
      <name val="Comic Sans MS"/>
      <family val="4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10"/>
      <color indexed="23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sz val="10"/>
      <color indexed="16"/>
      <name val="Arial"/>
      <family val="2"/>
    </font>
    <font>
      <sz val="11"/>
      <name val="Arial"/>
      <family val="2"/>
    </font>
    <font>
      <b/>
      <sz val="10"/>
      <color indexed="1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2" fillId="0" borderId="0"/>
    <xf numFmtId="0" fontId="1" fillId="0" borderId="0"/>
  </cellStyleXfs>
  <cellXfs count="15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center" textRotation="90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textRotation="90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/>
    </xf>
    <xf numFmtId="0" fontId="4" fillId="3" borderId="2" xfId="0" applyFont="1" applyFill="1" applyBorder="1"/>
    <xf numFmtId="0" fontId="4" fillId="3" borderId="3" xfId="0" applyFont="1" applyFill="1" applyBorder="1"/>
    <xf numFmtId="0" fontId="4" fillId="3" borderId="4" xfId="0" applyFont="1" applyFill="1" applyBorder="1"/>
    <xf numFmtId="0" fontId="4" fillId="4" borderId="2" xfId="0" applyFont="1" applyFill="1" applyBorder="1"/>
    <xf numFmtId="0" fontId="4" fillId="4" borderId="3" xfId="0" applyFont="1" applyFill="1" applyBorder="1"/>
    <xf numFmtId="0" fontId="4" fillId="4" borderId="4" xfId="0" applyFont="1" applyFill="1" applyBorder="1"/>
    <xf numFmtId="0" fontId="4" fillId="5" borderId="2" xfId="0" applyFont="1" applyFill="1" applyBorder="1"/>
    <xf numFmtId="0" fontId="4" fillId="5" borderId="3" xfId="0" applyFont="1" applyFill="1" applyBorder="1"/>
    <xf numFmtId="0" fontId="4" fillId="5" borderId="4" xfId="0" applyFont="1" applyFill="1" applyBorder="1"/>
    <xf numFmtId="14" fontId="4" fillId="0" borderId="1" xfId="3" applyNumberFormat="1" applyFont="1" applyBorder="1" applyAlignment="1">
      <alignment horizontal="center" vertical="top" wrapText="1"/>
    </xf>
    <xf numFmtId="0" fontId="4" fillId="0" borderId="1" xfId="3" applyFont="1" applyBorder="1" applyAlignment="1">
      <alignment horizontal="center" vertical="top" wrapText="1"/>
    </xf>
    <xf numFmtId="0" fontId="4" fillId="0" borderId="0" xfId="0" applyFont="1" applyAlignment="1">
      <alignment vertical="top"/>
    </xf>
    <xf numFmtId="165" fontId="4" fillId="0" borderId="0" xfId="1" applyNumberFormat="1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165" fontId="5" fillId="0" borderId="0" xfId="1" applyNumberFormat="1" applyFont="1" applyAlignment="1">
      <alignment horizontal="center" vertical="top"/>
    </xf>
    <xf numFmtId="165" fontId="4" fillId="7" borderId="6" xfId="1" applyNumberFormat="1" applyFont="1" applyFill="1" applyBorder="1" applyAlignment="1">
      <alignment horizontal="center" vertical="top"/>
    </xf>
    <xf numFmtId="0" fontId="4" fillId="7" borderId="7" xfId="0" applyFont="1" applyFill="1" applyBorder="1" applyAlignment="1">
      <alignment vertical="top"/>
    </xf>
    <xf numFmtId="0" fontId="4" fillId="7" borderId="7" xfId="0" applyFont="1" applyFill="1" applyBorder="1" applyAlignment="1">
      <alignment horizontal="left" vertical="top"/>
    </xf>
    <xf numFmtId="0" fontId="4" fillId="7" borderId="1" xfId="0" applyFont="1" applyFill="1" applyBorder="1" applyAlignment="1">
      <alignment horizontal="center" vertical="top"/>
    </xf>
    <xf numFmtId="0" fontId="4" fillId="7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vertical="top"/>
    </xf>
    <xf numFmtId="165" fontId="4" fillId="7" borderId="1" xfId="1" applyNumberFormat="1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left" vertical="top" wrapText="1"/>
    </xf>
    <xf numFmtId="0" fontId="4" fillId="0" borderId="1" xfId="0" applyFont="1" applyBorder="1" applyAlignment="1" applyProtection="1">
      <alignment horizontal="center" vertical="top"/>
      <protection locked="0"/>
    </xf>
    <xf numFmtId="0" fontId="4" fillId="0" borderId="1" xfId="0" applyFont="1" applyBorder="1" applyAlignment="1">
      <alignment horizontal="left" vertical="top" wrapText="1"/>
    </xf>
    <xf numFmtId="1" fontId="4" fillId="8" borderId="1" xfId="0" applyNumberFormat="1" applyFont="1" applyFill="1" applyBorder="1" applyAlignment="1" applyProtection="1">
      <alignment horizontal="center" vertical="top" wrapText="1"/>
      <protection locked="0"/>
    </xf>
    <xf numFmtId="0" fontId="4" fillId="9" borderId="1" xfId="0" applyFont="1" applyFill="1" applyBorder="1" applyAlignment="1">
      <alignment horizontal="center" vertical="top" wrapText="1"/>
    </xf>
    <xf numFmtId="3" fontId="4" fillId="9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 applyProtection="1">
      <alignment horizontal="center" vertical="top" wrapText="1"/>
      <protection locked="0"/>
    </xf>
    <xf numFmtId="165" fontId="4" fillId="9" borderId="1" xfId="1" applyNumberFormat="1" applyFont="1" applyFill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left" vertical="top" wrapText="1"/>
    </xf>
    <xf numFmtId="0" fontId="4" fillId="10" borderId="1" xfId="0" applyFont="1" applyFill="1" applyBorder="1" applyAlignment="1" applyProtection="1">
      <alignment horizontal="center" vertical="top"/>
      <protection locked="0"/>
    </xf>
    <xf numFmtId="0" fontId="9" fillId="10" borderId="1" xfId="0" applyFont="1" applyFill="1" applyBorder="1" applyAlignment="1">
      <alignment horizontal="left" vertical="top" wrapText="1"/>
    </xf>
    <xf numFmtId="0" fontId="4" fillId="10" borderId="1" xfId="0" applyFont="1" applyFill="1" applyBorder="1" applyAlignment="1">
      <alignment horizontal="left" vertical="top" wrapText="1"/>
    </xf>
    <xf numFmtId="0" fontId="4" fillId="10" borderId="1" xfId="0" applyFont="1" applyFill="1" applyBorder="1" applyAlignment="1">
      <alignment horizontal="center" vertical="top" wrapText="1"/>
    </xf>
    <xf numFmtId="1" fontId="4" fillId="10" borderId="1" xfId="0" applyNumberFormat="1" applyFont="1" applyFill="1" applyBorder="1" applyAlignment="1" applyProtection="1">
      <alignment horizontal="center" vertical="top" wrapText="1"/>
      <protection locked="0"/>
    </xf>
    <xf numFmtId="3" fontId="4" fillId="10" borderId="1" xfId="0" applyNumberFormat="1" applyFont="1" applyFill="1" applyBorder="1" applyAlignment="1">
      <alignment horizontal="center" vertical="top" wrapText="1"/>
    </xf>
    <xf numFmtId="0" fontId="4" fillId="10" borderId="1" xfId="0" applyFont="1" applyFill="1" applyBorder="1" applyAlignment="1" applyProtection="1">
      <alignment horizontal="center" vertical="top" wrapText="1"/>
      <protection locked="0"/>
    </xf>
    <xf numFmtId="166" fontId="4" fillId="10" borderId="1" xfId="0" applyNumberFormat="1" applyFont="1" applyFill="1" applyBorder="1" applyAlignment="1" applyProtection="1">
      <alignment horizontal="center" vertical="top" wrapText="1"/>
      <protection locked="0"/>
    </xf>
    <xf numFmtId="0" fontId="8" fillId="10" borderId="1" xfId="0" applyFont="1" applyFill="1" applyBorder="1" applyAlignment="1">
      <alignment horizontal="center" vertical="top" wrapText="1"/>
    </xf>
    <xf numFmtId="165" fontId="4" fillId="10" borderId="1" xfId="1" applyNumberFormat="1" applyFont="1" applyFill="1" applyBorder="1" applyAlignment="1">
      <alignment horizontal="center" vertical="top" wrapText="1"/>
    </xf>
    <xf numFmtId="3" fontId="4" fillId="10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center" vertical="top" wrapText="1"/>
      <protection locked="0"/>
    </xf>
    <xf numFmtId="0" fontId="10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1" fontId="5" fillId="6" borderId="1" xfId="0" applyNumberFormat="1" applyFont="1" applyFill="1" applyBorder="1" applyAlignment="1" applyProtection="1">
      <alignment horizontal="center" vertical="top" wrapText="1"/>
      <protection locked="0"/>
    </xf>
    <xf numFmtId="165" fontId="5" fillId="0" borderId="1" xfId="1" applyNumberFormat="1" applyFont="1" applyFill="1" applyBorder="1" applyAlignment="1">
      <alignment horizontal="center" vertical="top" wrapText="1"/>
    </xf>
    <xf numFmtId="3" fontId="5" fillId="9" borderId="1" xfId="0" applyNumberFormat="1" applyFont="1" applyFill="1" applyBorder="1" applyAlignment="1">
      <alignment vertical="top" wrapText="1"/>
    </xf>
    <xf numFmtId="0" fontId="5" fillId="9" borderId="1" xfId="0" applyFont="1" applyFill="1" applyBorder="1" applyAlignment="1">
      <alignment horizontal="left" vertical="top" wrapText="1"/>
    </xf>
    <xf numFmtId="0" fontId="5" fillId="9" borderId="1" xfId="0" applyFont="1" applyFill="1" applyBorder="1" applyAlignment="1" applyProtection="1">
      <alignment horizontal="center" vertical="top" wrapText="1"/>
      <protection locked="0"/>
    </xf>
    <xf numFmtId="164" fontId="5" fillId="9" borderId="1" xfId="0" applyNumberFormat="1" applyFont="1" applyFill="1" applyBorder="1" applyAlignment="1">
      <alignment horizontal="center" vertical="top" wrapText="1"/>
    </xf>
    <xf numFmtId="0" fontId="13" fillId="9" borderId="1" xfId="0" applyFont="1" applyFill="1" applyBorder="1" applyAlignment="1">
      <alignment horizontal="center" vertical="top" wrapText="1"/>
    </xf>
    <xf numFmtId="3" fontId="5" fillId="9" borderId="1" xfId="0" applyNumberFormat="1" applyFont="1" applyFill="1" applyBorder="1" applyAlignment="1">
      <alignment horizontal="center" vertical="top" wrapText="1"/>
    </xf>
    <xf numFmtId="3" fontId="8" fillId="9" borderId="1" xfId="0" applyNumberFormat="1" applyFont="1" applyFill="1" applyBorder="1" applyAlignment="1">
      <alignment horizontal="left" vertical="top" wrapText="1"/>
    </xf>
    <xf numFmtId="3" fontId="4" fillId="0" borderId="0" xfId="0" applyNumberFormat="1" applyFont="1" applyAlignment="1">
      <alignment vertical="top"/>
    </xf>
    <xf numFmtId="0" fontId="4" fillId="0" borderId="0" xfId="0" applyFont="1" applyAlignment="1" applyProtection="1">
      <alignment horizontal="center" vertical="top"/>
      <protection locked="0"/>
    </xf>
    <xf numFmtId="0" fontId="9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165" fontId="4" fillId="0" borderId="0" xfId="1" applyNumberFormat="1" applyFont="1" applyFill="1" applyBorder="1" applyAlignment="1">
      <alignment horizontal="center" vertical="top"/>
    </xf>
    <xf numFmtId="0" fontId="4" fillId="0" borderId="0" xfId="0" applyFont="1" applyAlignment="1" applyProtection="1">
      <alignment horizontal="center" vertical="top" wrapText="1"/>
      <protection locked="0"/>
    </xf>
    <xf numFmtId="164" fontId="4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3" fontId="4" fillId="0" borderId="0" xfId="0" applyNumberFormat="1" applyFont="1" applyAlignment="1">
      <alignment horizontal="center" vertical="top" wrapText="1"/>
    </xf>
    <xf numFmtId="3" fontId="5" fillId="0" borderId="1" xfId="0" applyNumberFormat="1" applyFont="1" applyBorder="1" applyAlignment="1">
      <alignment vertical="top"/>
    </xf>
    <xf numFmtId="3" fontId="13" fillId="0" borderId="1" xfId="0" applyNumberFormat="1" applyFont="1" applyBorder="1" applyAlignment="1">
      <alignment horizontal="left" vertical="top" wrapText="1"/>
    </xf>
    <xf numFmtId="10" fontId="5" fillId="0" borderId="1" xfId="0" applyNumberFormat="1" applyFont="1" applyBorder="1" applyAlignment="1">
      <alignment vertical="top"/>
    </xf>
    <xf numFmtId="165" fontId="4" fillId="0" borderId="0" xfId="1" applyNumberFormat="1" applyFont="1" applyBorder="1" applyAlignment="1">
      <alignment horizontal="center" vertical="top"/>
    </xf>
    <xf numFmtId="2" fontId="4" fillId="0" borderId="0" xfId="0" applyNumberFormat="1" applyFont="1" applyAlignment="1" applyProtection="1">
      <alignment vertical="top" wrapText="1"/>
      <protection locked="0"/>
    </xf>
    <xf numFmtId="41" fontId="4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Alignment="1">
      <alignment horizontal="center" vertical="top"/>
    </xf>
    <xf numFmtId="0" fontId="14" fillId="0" borderId="0" xfId="0" applyFont="1" applyAlignment="1">
      <alignment vertical="top"/>
    </xf>
    <xf numFmtId="4" fontId="4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3" fontId="5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top"/>
    </xf>
    <xf numFmtId="2" fontId="4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4" fillId="7" borderId="6" xfId="0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9" fontId="4" fillId="0" borderId="0" xfId="2" applyFont="1" applyFill="1" applyBorder="1" applyAlignment="1">
      <alignment horizontal="center" vertical="top"/>
    </xf>
    <xf numFmtId="3" fontId="4" fillId="7" borderId="5" xfId="0" applyNumberFormat="1" applyFont="1" applyFill="1" applyBorder="1" applyAlignment="1">
      <alignment vertical="top"/>
    </xf>
    <xf numFmtId="3" fontId="4" fillId="7" borderId="1" xfId="0" applyNumberFormat="1" applyFont="1" applyFill="1" applyBorder="1" applyAlignment="1">
      <alignment horizontal="center" vertical="top" wrapText="1"/>
    </xf>
    <xf numFmtId="3" fontId="4" fillId="9" borderId="1" xfId="1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center" wrapText="1"/>
    </xf>
    <xf numFmtId="0" fontId="4" fillId="11" borderId="0" xfId="0" applyFont="1" applyFill="1" applyAlignment="1">
      <alignment vertical="top"/>
    </xf>
    <xf numFmtId="0" fontId="5" fillId="11" borderId="0" xfId="0" applyFont="1" applyFill="1" applyAlignment="1">
      <alignment vertical="top"/>
    </xf>
    <xf numFmtId="0" fontId="4" fillId="11" borderId="0" xfId="0" applyFont="1" applyFill="1" applyAlignment="1">
      <alignment horizontal="center" vertical="top"/>
    </xf>
    <xf numFmtId="3" fontId="4" fillId="11" borderId="0" xfId="0" applyNumberFormat="1" applyFont="1" applyFill="1" applyAlignment="1">
      <alignment vertical="top"/>
    </xf>
    <xf numFmtId="165" fontId="4" fillId="11" borderId="0" xfId="1" applyNumberFormat="1" applyFont="1" applyFill="1" applyAlignment="1">
      <alignment horizontal="center" vertical="top"/>
    </xf>
    <xf numFmtId="0" fontId="4" fillId="0" borderId="8" xfId="0" applyFont="1" applyBorder="1" applyAlignment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4" fillId="8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9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Border="1" applyAlignment="1">
      <alignment horizontal="center" vertical="center" wrapText="1"/>
    </xf>
    <xf numFmtId="165" fontId="4" fillId="9" borderId="1" xfId="1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1" xfId="3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65" fontId="4" fillId="0" borderId="1" xfId="1" applyNumberFormat="1" applyFont="1" applyFill="1" applyBorder="1" applyAlignment="1">
      <alignment horizontal="center" vertical="center" wrapText="1"/>
    </xf>
    <xf numFmtId="2" fontId="5" fillId="11" borderId="0" xfId="0" applyNumberFormat="1" applyFont="1" applyFill="1" applyAlignment="1">
      <alignment horizontal="center" vertical="top"/>
    </xf>
    <xf numFmtId="2" fontId="4" fillId="0" borderId="1" xfId="0" applyNumberFormat="1" applyFont="1" applyBorder="1" applyAlignment="1" applyProtection="1">
      <alignment horizontal="center" vertical="center"/>
      <protection locked="0"/>
    </xf>
    <xf numFmtId="167" fontId="4" fillId="0" borderId="1" xfId="0" applyNumberFormat="1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vertical="top" wrapText="1"/>
    </xf>
    <xf numFmtId="0" fontId="9" fillId="0" borderId="1" xfId="4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5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center" vertical="top"/>
    </xf>
    <xf numFmtId="0" fontId="4" fillId="7" borderId="5" xfId="0" applyFont="1" applyFill="1" applyBorder="1" applyAlignment="1">
      <alignment horizontal="center" vertical="top"/>
    </xf>
    <xf numFmtId="0" fontId="4" fillId="7" borderId="6" xfId="0" applyFont="1" applyFill="1" applyBorder="1" applyAlignment="1">
      <alignment horizontal="center" vertical="top"/>
    </xf>
    <xf numFmtId="0" fontId="4" fillId="7" borderId="7" xfId="0" applyFont="1" applyFill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3" xr:uid="{00000000-0005-0000-0000-000002000000}"/>
    <cellStyle name="Normal 3" xfId="4" xr:uid="{00000000-0005-0000-0000-000003000000}"/>
    <cellStyle name="Percent" xfId="2" builtinId="5"/>
  </cellStyles>
  <dxfs count="42"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</dxfs>
  <tableStyles count="0" defaultTableStyle="TableStyleMedium9" defaultPivotStyle="PivotStyleLight16"/>
  <colors>
    <mruColors>
      <color rgb="FFCCFF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89647</xdr:colOff>
      <xdr:row>0</xdr:row>
      <xdr:rowOff>82177</xdr:rowOff>
    </xdr:from>
    <xdr:to>
      <xdr:col>2</xdr:col>
      <xdr:colOff>644550</xdr:colOff>
      <xdr:row>0</xdr:row>
      <xdr:rowOff>1145679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EA5B8C-DB1E-615D-D84C-9BD3DE8F0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176" y="82177"/>
          <a:ext cx="1055433" cy="1063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workbookViewId="0">
      <selection activeCell="F8" sqref="F8"/>
    </sheetView>
  </sheetViews>
  <sheetFormatPr defaultColWidth="9" defaultRowHeight="12.5" x14ac:dyDescent="0.25"/>
  <cols>
    <col min="1" max="1" width="6" style="2" customWidth="1"/>
    <col min="2" max="2" width="28.33203125" style="1" customWidth="1"/>
    <col min="3" max="4" width="9" style="2"/>
    <col min="5" max="16384" width="9" style="1"/>
  </cols>
  <sheetData>
    <row r="1" spans="1:4" ht="13" x14ac:dyDescent="0.3">
      <c r="A1" s="4" t="s">
        <v>0</v>
      </c>
      <c r="B1" s="5" t="s">
        <v>1</v>
      </c>
      <c r="C1" s="4" t="s">
        <v>2</v>
      </c>
      <c r="D1" s="4" t="s">
        <v>3</v>
      </c>
    </row>
    <row r="2" spans="1:4" ht="87.5" x14ac:dyDescent="0.25">
      <c r="A2" s="12" t="s">
        <v>4</v>
      </c>
      <c r="B2" s="13" t="s">
        <v>5</v>
      </c>
      <c r="C2" s="12" t="s">
        <v>6</v>
      </c>
      <c r="D2" s="14" t="s">
        <v>7</v>
      </c>
    </row>
    <row r="3" spans="1:4" x14ac:dyDescent="0.25">
      <c r="A3" s="6" t="s">
        <v>8</v>
      </c>
      <c r="B3" s="6" t="s">
        <v>9</v>
      </c>
      <c r="C3" s="6"/>
      <c r="D3" s="28"/>
    </row>
    <row r="4" spans="1:4" x14ac:dyDescent="0.25">
      <c r="A4" s="6" t="s">
        <v>10</v>
      </c>
      <c r="B4" s="6" t="s">
        <v>11</v>
      </c>
      <c r="C4" s="6"/>
      <c r="D4" s="28"/>
    </row>
    <row r="5" spans="1:4" x14ac:dyDescent="0.25">
      <c r="A5" s="6" t="s">
        <v>12</v>
      </c>
      <c r="B5" s="6" t="s">
        <v>11</v>
      </c>
      <c r="C5" s="6"/>
      <c r="D5" s="28"/>
    </row>
    <row r="6" spans="1:4" x14ac:dyDescent="0.25">
      <c r="A6" s="6" t="s">
        <v>13</v>
      </c>
      <c r="B6" s="6" t="s">
        <v>11</v>
      </c>
      <c r="C6" s="6"/>
      <c r="D6" s="28"/>
    </row>
    <row r="7" spans="1:4" x14ac:dyDescent="0.25">
      <c r="A7" s="6" t="s">
        <v>14</v>
      </c>
      <c r="B7" s="6"/>
      <c r="C7" s="6"/>
      <c r="D7" s="28"/>
    </row>
    <row r="8" spans="1:4" x14ac:dyDescent="0.25">
      <c r="A8" s="6" t="s">
        <v>15</v>
      </c>
      <c r="B8" s="6"/>
      <c r="C8" s="6"/>
      <c r="D8" s="28"/>
    </row>
    <row r="9" spans="1:4" x14ac:dyDescent="0.25">
      <c r="A9" s="6" t="s">
        <v>16</v>
      </c>
      <c r="B9" s="6"/>
      <c r="C9" s="6"/>
      <c r="D9" s="29"/>
    </row>
    <row r="10" spans="1:4" x14ac:dyDescent="0.25">
      <c r="A10" s="6" t="s">
        <v>17</v>
      </c>
      <c r="B10" s="7"/>
      <c r="C10" s="6"/>
      <c r="D10" s="15"/>
    </row>
    <row r="11" spans="1:4" x14ac:dyDescent="0.25">
      <c r="A11" s="6" t="s">
        <v>18</v>
      </c>
      <c r="B11" s="7"/>
      <c r="C11" s="6"/>
      <c r="D11" s="15"/>
    </row>
    <row r="12" spans="1:4" x14ac:dyDescent="0.25">
      <c r="A12" s="6" t="s">
        <v>19</v>
      </c>
      <c r="B12" s="7"/>
      <c r="C12" s="6"/>
      <c r="D12" s="15"/>
    </row>
    <row r="13" spans="1:4" x14ac:dyDescent="0.25">
      <c r="A13" s="6" t="s">
        <v>20</v>
      </c>
      <c r="B13" s="7"/>
      <c r="C13" s="6"/>
      <c r="D13" s="15"/>
    </row>
    <row r="14" spans="1:4" x14ac:dyDescent="0.25">
      <c r="A14" s="6" t="s">
        <v>21</v>
      </c>
      <c r="B14" s="7"/>
      <c r="C14" s="6"/>
      <c r="D14" s="15"/>
    </row>
    <row r="15" spans="1:4" x14ac:dyDescent="0.25">
      <c r="A15" s="6" t="s">
        <v>22</v>
      </c>
      <c r="B15" s="7"/>
      <c r="C15" s="6"/>
      <c r="D15" s="15"/>
    </row>
    <row r="16" spans="1:4" x14ac:dyDescent="0.25">
      <c r="A16" s="6" t="s">
        <v>23</v>
      </c>
      <c r="B16" s="7"/>
      <c r="C16" s="6"/>
      <c r="D16" s="15"/>
    </row>
    <row r="17" spans="1:4" x14ac:dyDescent="0.25">
      <c r="A17" s="6" t="s">
        <v>24</v>
      </c>
      <c r="B17" s="7"/>
      <c r="C17" s="6"/>
      <c r="D17" s="15"/>
    </row>
    <row r="18" spans="1:4" x14ac:dyDescent="0.25">
      <c r="A18" s="6" t="s">
        <v>25</v>
      </c>
      <c r="B18" s="7"/>
      <c r="C18" s="6"/>
      <c r="D18" s="15"/>
    </row>
    <row r="19" spans="1:4" x14ac:dyDescent="0.25">
      <c r="A19" s="6" t="s">
        <v>26</v>
      </c>
      <c r="B19" s="7"/>
      <c r="C19" s="6"/>
      <c r="D19" s="15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Y119"/>
  <sheetViews>
    <sheetView tabSelected="1" zoomScale="85" zoomScaleNormal="85" zoomScaleSheetLayoutView="75" workbookViewId="0">
      <pane xSplit="4" ySplit="6" topLeftCell="E7" activePane="bottomRight" state="frozen"/>
      <selection pane="topRight" activeCell="O29" sqref="A1:T55"/>
      <selection pane="bottomLeft" activeCell="O29" sqref="A1:T55"/>
      <selection pane="bottomRight" activeCell="K10" sqref="K10"/>
    </sheetView>
  </sheetViews>
  <sheetFormatPr defaultColWidth="9" defaultRowHeight="12.5" x14ac:dyDescent="0.45"/>
  <cols>
    <col min="1" max="1" width="1.58203125" style="30" customWidth="1"/>
    <col min="2" max="2" width="6.58203125" style="30" customWidth="1"/>
    <col min="3" max="3" width="41.08203125" style="30" customWidth="1"/>
    <col min="4" max="4" width="20" style="30" customWidth="1"/>
    <col min="5" max="5" width="11.58203125" style="94" customWidth="1"/>
    <col min="6" max="6" width="9.5" style="30" customWidth="1"/>
    <col min="7" max="8" width="6.58203125" style="30" customWidth="1"/>
    <col min="9" max="9" width="9" style="30" customWidth="1"/>
    <col min="10" max="10" width="14.08203125" style="30" customWidth="1"/>
    <col min="11" max="11" width="12.08203125" style="30" customWidth="1"/>
    <col min="12" max="12" width="10.58203125" style="30" customWidth="1"/>
    <col min="13" max="13" width="48.08203125" style="30" customWidth="1"/>
    <col min="14" max="14" width="9" style="30" customWidth="1"/>
    <col min="15" max="15" width="10.08203125" style="30" customWidth="1"/>
    <col min="16" max="16" width="22.33203125" style="30" customWidth="1"/>
    <col min="17" max="17" width="10.58203125" style="78" customWidth="1"/>
    <col min="18" max="18" width="11.58203125" style="31" customWidth="1"/>
    <col min="19" max="19" width="10.58203125" style="30" customWidth="1"/>
    <col min="20" max="20" width="30.08203125" style="32" hidden="1" customWidth="1"/>
    <col min="21" max="16384" width="9" style="30"/>
  </cols>
  <sheetData>
    <row r="1" spans="2:51" ht="100" customHeight="1" x14ac:dyDescent="0.45">
      <c r="B1" s="141"/>
      <c r="C1" s="141"/>
      <c r="D1" s="141"/>
      <c r="E1" s="142"/>
      <c r="F1" s="141"/>
      <c r="G1" s="141"/>
      <c r="H1" s="141"/>
      <c r="I1" s="141"/>
      <c r="J1" s="141"/>
      <c r="K1" s="141"/>
      <c r="L1" s="141"/>
      <c r="M1" s="141"/>
    </row>
    <row r="2" spans="2:51" s="33" customFormat="1" ht="13" x14ac:dyDescent="0.45">
      <c r="B2" s="149" t="s">
        <v>133</v>
      </c>
      <c r="C2" s="143"/>
      <c r="D2" s="143"/>
      <c r="E2" s="144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99"/>
      <c r="R2" s="34"/>
      <c r="T2" s="103"/>
    </row>
    <row r="3" spans="2:51" s="33" customFormat="1" ht="13" x14ac:dyDescent="0.45">
      <c r="B3" s="143" t="s">
        <v>134</v>
      </c>
      <c r="C3" s="143"/>
      <c r="D3" s="143"/>
      <c r="E3" s="144"/>
      <c r="F3" s="143"/>
      <c r="G3" s="143"/>
      <c r="H3" s="143"/>
      <c r="I3" s="143"/>
      <c r="J3" s="143"/>
      <c r="K3" s="143"/>
      <c r="L3" s="143"/>
      <c r="M3" s="143"/>
      <c r="Q3" s="99"/>
      <c r="R3" s="34"/>
      <c r="T3" s="103"/>
    </row>
    <row r="4" spans="2:51" s="33" customFormat="1" ht="13" x14ac:dyDescent="0.45">
      <c r="B4" s="143" t="s">
        <v>135</v>
      </c>
      <c r="C4" s="143"/>
      <c r="D4" s="143"/>
      <c r="E4" s="144"/>
      <c r="F4" s="143"/>
      <c r="G4" s="143"/>
      <c r="H4" s="143"/>
      <c r="I4" s="143"/>
      <c r="J4" s="143"/>
      <c r="K4" s="143"/>
      <c r="L4" s="143"/>
      <c r="M4" s="143"/>
      <c r="Q4" s="99"/>
      <c r="R4" s="34"/>
      <c r="T4" s="32"/>
    </row>
    <row r="5" spans="2:51" ht="12.5" customHeight="1" x14ac:dyDescent="0.45">
      <c r="B5" s="145" t="s">
        <v>28</v>
      </c>
      <c r="C5" s="146"/>
      <c r="D5" s="147"/>
      <c r="E5" s="104"/>
      <c r="F5" s="139" t="s">
        <v>29</v>
      </c>
      <c r="G5" s="140"/>
      <c r="H5" s="140"/>
      <c r="I5" s="140"/>
      <c r="J5" s="148"/>
      <c r="K5" s="145" t="s">
        <v>30</v>
      </c>
      <c r="L5" s="146"/>
      <c r="M5" s="139" t="s">
        <v>31</v>
      </c>
      <c r="N5" s="140"/>
      <c r="O5" s="140"/>
      <c r="P5" s="140"/>
      <c r="Q5" s="109" t="s">
        <v>32</v>
      </c>
      <c r="R5" s="35"/>
      <c r="S5" s="36"/>
      <c r="T5" s="37"/>
    </row>
    <row r="6" spans="2:51" ht="65" customHeight="1" x14ac:dyDescent="0.45">
      <c r="B6" s="38" t="s">
        <v>33</v>
      </c>
      <c r="C6" s="38" t="s">
        <v>34</v>
      </c>
      <c r="D6" s="39" t="s">
        <v>35</v>
      </c>
      <c r="E6" s="40" t="s">
        <v>36</v>
      </c>
      <c r="F6" s="41" t="s">
        <v>27</v>
      </c>
      <c r="G6" s="41" t="s">
        <v>37</v>
      </c>
      <c r="H6" s="41" t="s">
        <v>38</v>
      </c>
      <c r="I6" s="42" t="s">
        <v>39</v>
      </c>
      <c r="J6" s="41" t="s">
        <v>40</v>
      </c>
      <c r="K6" s="40" t="s">
        <v>41</v>
      </c>
      <c r="L6" s="40" t="s">
        <v>42</v>
      </c>
      <c r="M6" s="41" t="s">
        <v>43</v>
      </c>
      <c r="N6" s="42" t="s">
        <v>44</v>
      </c>
      <c r="O6" s="42" t="s">
        <v>45</v>
      </c>
      <c r="P6" s="43" t="s">
        <v>1</v>
      </c>
      <c r="Q6" s="110" t="s">
        <v>46</v>
      </c>
      <c r="R6" s="44" t="s">
        <v>47</v>
      </c>
      <c r="S6" s="40" t="s">
        <v>48</v>
      </c>
      <c r="T6" s="45" t="s">
        <v>49</v>
      </c>
    </row>
    <row r="7" spans="2:51" ht="13" x14ac:dyDescent="0.45">
      <c r="B7" s="133">
        <v>1</v>
      </c>
      <c r="C7" s="114" t="s">
        <v>50</v>
      </c>
      <c r="D7" s="113"/>
      <c r="E7" s="115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6"/>
      <c r="R7" s="117"/>
      <c r="S7" s="113"/>
    </row>
    <row r="8" spans="2:51" s="118" customFormat="1" ht="36" customHeight="1" x14ac:dyDescent="0.45">
      <c r="B8" s="119">
        <v>1.1000000000000001</v>
      </c>
      <c r="C8" s="136" t="s">
        <v>136</v>
      </c>
      <c r="D8" s="7" t="s">
        <v>51</v>
      </c>
      <c r="E8" s="120"/>
      <c r="F8" s="130"/>
      <c r="G8" s="122"/>
      <c r="H8" s="123">
        <f t="shared" ref="H8:H13" si="0">SUM(F8*G8)</f>
        <v>0</v>
      </c>
      <c r="I8" s="130"/>
      <c r="J8" s="120" t="s">
        <v>52</v>
      </c>
      <c r="K8" s="121" t="s">
        <v>53</v>
      </c>
      <c r="L8" s="124"/>
      <c r="M8" s="47"/>
      <c r="N8" s="125" t="s">
        <v>54</v>
      </c>
      <c r="O8" s="126"/>
      <c r="P8" s="122"/>
      <c r="Q8" s="124"/>
      <c r="R8" s="127">
        <v>0.25</v>
      </c>
      <c r="S8" s="124">
        <f>SUM(Q8)*R8</f>
        <v>0</v>
      </c>
      <c r="T8" s="128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</row>
    <row r="9" spans="2:51" s="118" customFormat="1" ht="36" customHeight="1" x14ac:dyDescent="0.45">
      <c r="B9" s="119">
        <v>1.2</v>
      </c>
      <c r="C9" s="7" t="s">
        <v>55</v>
      </c>
      <c r="D9" s="7" t="s">
        <v>56</v>
      </c>
      <c r="E9" s="120"/>
      <c r="F9" s="130"/>
      <c r="G9" s="122"/>
      <c r="H9" s="123">
        <f t="shared" si="0"/>
        <v>0</v>
      </c>
      <c r="I9" s="130"/>
      <c r="J9" s="120" t="s">
        <v>52</v>
      </c>
      <c r="K9" s="121" t="s">
        <v>53</v>
      </c>
      <c r="L9" s="124"/>
      <c r="M9" s="47"/>
      <c r="N9" s="125" t="s">
        <v>54</v>
      </c>
      <c r="O9" s="126"/>
      <c r="P9" s="122"/>
      <c r="Q9" s="124"/>
      <c r="R9" s="127">
        <v>0.1</v>
      </c>
      <c r="S9" s="124">
        <f t="shared" ref="S9:S13" si="1">SUM(Q9)*R9</f>
        <v>0</v>
      </c>
      <c r="T9" s="128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</row>
    <row r="10" spans="2:51" s="118" customFormat="1" ht="36" customHeight="1" x14ac:dyDescent="0.45">
      <c r="B10" s="119">
        <v>1.3</v>
      </c>
      <c r="C10" s="137" t="s">
        <v>137</v>
      </c>
      <c r="D10" s="7" t="s">
        <v>57</v>
      </c>
      <c r="E10" s="120"/>
      <c r="F10" s="130"/>
      <c r="G10" s="122"/>
      <c r="H10" s="123">
        <f t="shared" si="0"/>
        <v>0</v>
      </c>
      <c r="I10" s="130"/>
      <c r="J10" s="120" t="s">
        <v>58</v>
      </c>
      <c r="K10" s="121" t="s">
        <v>53</v>
      </c>
      <c r="L10" s="124"/>
      <c r="M10" s="47"/>
      <c r="N10" s="125" t="s">
        <v>54</v>
      </c>
      <c r="O10" s="126"/>
      <c r="P10" s="122"/>
      <c r="Q10" s="124"/>
      <c r="R10" s="127">
        <v>0.25</v>
      </c>
      <c r="S10" s="124">
        <f t="shared" si="1"/>
        <v>0</v>
      </c>
      <c r="T10" s="128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</row>
    <row r="11" spans="2:51" s="118" customFormat="1" ht="36" customHeight="1" x14ac:dyDescent="0.45">
      <c r="B11" s="119">
        <v>1.4</v>
      </c>
      <c r="C11" s="7" t="s">
        <v>59</v>
      </c>
      <c r="D11" s="7" t="s">
        <v>57</v>
      </c>
      <c r="E11" s="120"/>
      <c r="F11" s="130"/>
      <c r="G11" s="122"/>
      <c r="H11" s="123">
        <f t="shared" si="0"/>
        <v>0</v>
      </c>
      <c r="I11" s="130"/>
      <c r="J11" s="120" t="s">
        <v>60</v>
      </c>
      <c r="K11" s="121" t="s">
        <v>53</v>
      </c>
      <c r="L11" s="124"/>
      <c r="M11" s="47"/>
      <c r="N11" s="125" t="s">
        <v>54</v>
      </c>
      <c r="O11" s="126"/>
      <c r="P11" s="122"/>
      <c r="Q11" s="124"/>
      <c r="R11" s="127">
        <v>0.25</v>
      </c>
      <c r="S11" s="124">
        <f t="shared" si="1"/>
        <v>0</v>
      </c>
      <c r="T11" s="128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</row>
    <row r="12" spans="2:51" s="118" customFormat="1" ht="36" customHeight="1" x14ac:dyDescent="0.45">
      <c r="B12" s="119">
        <v>1.5</v>
      </c>
      <c r="C12" s="7" t="s">
        <v>138</v>
      </c>
      <c r="D12" s="7" t="s">
        <v>61</v>
      </c>
      <c r="E12" s="120"/>
      <c r="F12" s="130"/>
      <c r="G12" s="122"/>
      <c r="H12" s="123">
        <f t="shared" si="0"/>
        <v>0</v>
      </c>
      <c r="I12" s="130"/>
      <c r="J12" s="120" t="s">
        <v>60</v>
      </c>
      <c r="K12" s="121" t="s">
        <v>53</v>
      </c>
      <c r="L12" s="124"/>
      <c r="M12" s="47"/>
      <c r="N12" s="125" t="s">
        <v>54</v>
      </c>
      <c r="O12" s="126"/>
      <c r="P12" s="122"/>
      <c r="Q12" s="124"/>
      <c r="R12" s="127">
        <v>0.25</v>
      </c>
      <c r="S12" s="124">
        <f t="shared" si="1"/>
        <v>0</v>
      </c>
      <c r="T12" s="128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</row>
    <row r="13" spans="2:51" s="118" customFormat="1" ht="36" customHeight="1" x14ac:dyDescent="0.45">
      <c r="B13" s="119">
        <v>1.6</v>
      </c>
      <c r="C13" s="7" t="s">
        <v>62</v>
      </c>
      <c r="D13" s="7" t="s">
        <v>63</v>
      </c>
      <c r="E13" s="120"/>
      <c r="F13" s="130"/>
      <c r="G13" s="122"/>
      <c r="H13" s="123">
        <f t="shared" si="0"/>
        <v>0</v>
      </c>
      <c r="I13" s="130"/>
      <c r="J13" s="120" t="s">
        <v>60</v>
      </c>
      <c r="K13" s="121" t="s">
        <v>53</v>
      </c>
      <c r="L13" s="124"/>
      <c r="M13" s="47"/>
      <c r="N13" s="125" t="s">
        <v>54</v>
      </c>
      <c r="O13" s="126"/>
      <c r="P13" s="122"/>
      <c r="Q13" s="124"/>
      <c r="R13" s="127">
        <v>0.1</v>
      </c>
      <c r="S13" s="124">
        <f t="shared" si="1"/>
        <v>0</v>
      </c>
      <c r="T13" s="128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</row>
    <row r="14" spans="2:51" ht="13" x14ac:dyDescent="0.45">
      <c r="B14" s="133">
        <v>2</v>
      </c>
      <c r="C14" s="114" t="s">
        <v>64</v>
      </c>
      <c r="D14" s="113"/>
      <c r="E14" s="115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6"/>
      <c r="R14" s="117"/>
      <c r="S14" s="113"/>
    </row>
    <row r="15" spans="2:51" s="118" customFormat="1" ht="47.25" customHeight="1" x14ac:dyDescent="0.45">
      <c r="B15" s="119">
        <v>2.1</v>
      </c>
      <c r="C15" s="112" t="s">
        <v>65</v>
      </c>
      <c r="D15" s="112" t="s">
        <v>61</v>
      </c>
      <c r="E15" s="120"/>
      <c r="F15" s="121"/>
      <c r="G15" s="122"/>
      <c r="H15" s="123">
        <f t="shared" ref="H15:H16" si="2">SUM(F15*G15)</f>
        <v>0</v>
      </c>
      <c r="I15" s="130"/>
      <c r="J15" s="120" t="s">
        <v>60</v>
      </c>
      <c r="K15" s="121" t="s">
        <v>53</v>
      </c>
      <c r="L15" s="124"/>
      <c r="M15" s="120"/>
      <c r="N15" s="125" t="s">
        <v>66</v>
      </c>
      <c r="O15" s="126"/>
      <c r="P15" s="122"/>
      <c r="Q15" s="124"/>
      <c r="R15" s="127">
        <v>0.25</v>
      </c>
      <c r="S15" s="124">
        <f t="shared" ref="S15:S26" si="3">SUM(Q15)*R15</f>
        <v>0</v>
      </c>
      <c r="T15" s="128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</row>
    <row r="16" spans="2:51" s="118" customFormat="1" ht="35.25" customHeight="1" x14ac:dyDescent="0.45">
      <c r="B16" s="119">
        <v>2.2000000000000002</v>
      </c>
      <c r="C16" s="112" t="s">
        <v>67</v>
      </c>
      <c r="D16" s="112" t="s">
        <v>63</v>
      </c>
      <c r="E16" s="120"/>
      <c r="F16" s="121"/>
      <c r="G16" s="122"/>
      <c r="H16" s="123">
        <f t="shared" si="2"/>
        <v>0</v>
      </c>
      <c r="I16" s="130"/>
      <c r="J16" s="120" t="s">
        <v>68</v>
      </c>
      <c r="K16" s="121" t="s">
        <v>53</v>
      </c>
      <c r="L16" s="124"/>
      <c r="M16" s="120"/>
      <c r="N16" s="125" t="s">
        <v>66</v>
      </c>
      <c r="O16" s="126"/>
      <c r="P16" s="122"/>
      <c r="Q16" s="124"/>
      <c r="R16" s="127">
        <v>0.05</v>
      </c>
      <c r="S16" s="124">
        <f t="shared" si="3"/>
        <v>0</v>
      </c>
      <c r="T16" s="128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</row>
    <row r="17" spans="2:51" s="118" customFormat="1" ht="51" customHeight="1" x14ac:dyDescent="0.45">
      <c r="B17" s="119">
        <v>2.2999999999999998</v>
      </c>
      <c r="C17" s="112" t="s">
        <v>69</v>
      </c>
      <c r="D17" s="112" t="s">
        <v>51</v>
      </c>
      <c r="E17" s="120"/>
      <c r="F17" s="121"/>
      <c r="G17" s="122"/>
      <c r="H17" s="123">
        <f t="shared" ref="H17:H19" si="4">SUM(F17*G17)</f>
        <v>0</v>
      </c>
      <c r="I17" s="130"/>
      <c r="J17" s="120" t="s">
        <v>68</v>
      </c>
      <c r="K17" s="121" t="s">
        <v>53</v>
      </c>
      <c r="L17" s="124"/>
      <c r="M17" s="120"/>
      <c r="N17" s="125" t="s">
        <v>54</v>
      </c>
      <c r="O17" s="126"/>
      <c r="P17" s="122"/>
      <c r="Q17" s="124"/>
      <c r="R17" s="127">
        <v>0.5</v>
      </c>
      <c r="S17" s="124">
        <f t="shared" si="3"/>
        <v>0</v>
      </c>
      <c r="T17" s="128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</row>
    <row r="18" spans="2:51" s="118" customFormat="1" ht="41.25" customHeight="1" x14ac:dyDescent="0.45">
      <c r="B18" s="119">
        <v>2.4</v>
      </c>
      <c r="C18" s="112" t="s">
        <v>70</v>
      </c>
      <c r="D18" s="112" t="s">
        <v>61</v>
      </c>
      <c r="E18" s="120"/>
      <c r="F18" s="130"/>
      <c r="G18" s="122"/>
      <c r="H18" s="123">
        <f t="shared" si="4"/>
        <v>0</v>
      </c>
      <c r="I18" s="130"/>
      <c r="J18" s="120" t="s">
        <v>58</v>
      </c>
      <c r="K18" s="121" t="s">
        <v>53</v>
      </c>
      <c r="L18" s="124"/>
      <c r="M18" s="120"/>
      <c r="N18" s="125" t="s">
        <v>54</v>
      </c>
      <c r="O18" s="126"/>
      <c r="P18" s="122"/>
      <c r="Q18" s="124"/>
      <c r="R18" s="127">
        <v>0.5</v>
      </c>
      <c r="S18" s="124">
        <f t="shared" si="3"/>
        <v>0</v>
      </c>
      <c r="T18" s="128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</row>
    <row r="19" spans="2:51" s="118" customFormat="1" ht="45.75" customHeight="1" x14ac:dyDescent="0.45">
      <c r="B19" s="119">
        <v>2.5</v>
      </c>
      <c r="C19" s="112" t="s">
        <v>71</v>
      </c>
      <c r="D19" s="112" t="s">
        <v>51</v>
      </c>
      <c r="E19" s="120"/>
      <c r="F19" s="130"/>
      <c r="G19" s="122"/>
      <c r="H19" s="123">
        <f t="shared" si="4"/>
        <v>0</v>
      </c>
      <c r="I19" s="130"/>
      <c r="J19" s="120" t="s">
        <v>58</v>
      </c>
      <c r="K19" s="121" t="s">
        <v>53</v>
      </c>
      <c r="L19" s="124"/>
      <c r="M19" s="120"/>
      <c r="N19" s="125" t="s">
        <v>54</v>
      </c>
      <c r="O19" s="126"/>
      <c r="P19" s="122"/>
      <c r="Q19" s="124"/>
      <c r="R19" s="127">
        <v>0.25</v>
      </c>
      <c r="S19" s="124">
        <f t="shared" si="3"/>
        <v>0</v>
      </c>
      <c r="T19" s="128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</row>
    <row r="20" spans="2:51" s="118" customFormat="1" ht="34.5" customHeight="1" x14ac:dyDescent="0.45">
      <c r="B20" s="135">
        <v>2.6</v>
      </c>
      <c r="C20" s="112" t="s">
        <v>72</v>
      </c>
      <c r="D20" s="112" t="s">
        <v>51</v>
      </c>
      <c r="E20" s="120"/>
      <c r="F20" s="122"/>
      <c r="G20" s="122"/>
      <c r="H20" s="123">
        <f t="shared" ref="H20" si="5">SUM(F20*G20)</f>
        <v>0</v>
      </c>
      <c r="I20" s="130"/>
      <c r="J20" s="120" t="s">
        <v>58</v>
      </c>
      <c r="K20" s="121" t="s">
        <v>53</v>
      </c>
      <c r="L20" s="124"/>
      <c r="M20" s="120"/>
      <c r="N20" s="125" t="s">
        <v>54</v>
      </c>
      <c r="O20" s="126"/>
      <c r="P20" s="122" t="s">
        <v>73</v>
      </c>
      <c r="Q20" s="124"/>
      <c r="R20" s="132">
        <v>0.5</v>
      </c>
      <c r="S20" s="131">
        <f t="shared" si="3"/>
        <v>0</v>
      </c>
      <c r="T20" s="128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</row>
    <row r="21" spans="2:51" s="118" customFormat="1" ht="43.5" customHeight="1" x14ac:dyDescent="0.45">
      <c r="B21" s="119">
        <v>2.7</v>
      </c>
      <c r="C21" s="112" t="s">
        <v>74</v>
      </c>
      <c r="D21" s="112" t="s">
        <v>51</v>
      </c>
      <c r="E21" s="120"/>
      <c r="F21" s="122"/>
      <c r="G21" s="122"/>
      <c r="H21" s="123">
        <f t="shared" ref="H21:H22" si="6">SUM(F21*G21)</f>
        <v>0</v>
      </c>
      <c r="I21" s="130"/>
      <c r="J21" s="120" t="s">
        <v>58</v>
      </c>
      <c r="K21" s="121" t="s">
        <v>53</v>
      </c>
      <c r="L21" s="124"/>
      <c r="M21" s="120"/>
      <c r="N21" s="125" t="s">
        <v>54</v>
      </c>
      <c r="O21" s="126"/>
      <c r="P21" s="122"/>
      <c r="Q21" s="124"/>
      <c r="R21" s="127">
        <v>0.5</v>
      </c>
      <c r="S21" s="124">
        <f t="shared" si="3"/>
        <v>0</v>
      </c>
      <c r="T21" s="128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</row>
    <row r="22" spans="2:51" s="118" customFormat="1" ht="43.5" customHeight="1" x14ac:dyDescent="0.45">
      <c r="B22" s="135">
        <v>2.8</v>
      </c>
      <c r="C22" s="112" t="s">
        <v>75</v>
      </c>
      <c r="D22" s="112" t="s">
        <v>51</v>
      </c>
      <c r="E22" s="120"/>
      <c r="F22" s="122"/>
      <c r="G22" s="122"/>
      <c r="H22" s="123">
        <f t="shared" si="6"/>
        <v>0</v>
      </c>
      <c r="I22" s="130"/>
      <c r="J22" s="120" t="s">
        <v>58</v>
      </c>
      <c r="K22" s="121" t="s">
        <v>53</v>
      </c>
      <c r="L22" s="124"/>
      <c r="M22" s="120"/>
      <c r="N22" s="125" t="s">
        <v>66</v>
      </c>
      <c r="O22" s="126"/>
      <c r="P22" s="122"/>
      <c r="Q22" s="124"/>
      <c r="R22" s="127">
        <v>0.5</v>
      </c>
      <c r="S22" s="124">
        <f t="shared" si="3"/>
        <v>0</v>
      </c>
      <c r="T22" s="128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</row>
    <row r="23" spans="2:51" s="118" customFormat="1" ht="53.25" customHeight="1" x14ac:dyDescent="0.45">
      <c r="B23" s="135">
        <v>2.9</v>
      </c>
      <c r="C23" s="112" t="s">
        <v>76</v>
      </c>
      <c r="D23" s="112" t="s">
        <v>51</v>
      </c>
      <c r="E23" s="120"/>
      <c r="F23" s="122"/>
      <c r="G23" s="122"/>
      <c r="H23" s="123">
        <f t="shared" ref="H23" si="7">SUM(F23*G23)</f>
        <v>0</v>
      </c>
      <c r="I23" s="130"/>
      <c r="J23" s="120" t="s">
        <v>58</v>
      </c>
      <c r="K23" s="121" t="s">
        <v>53</v>
      </c>
      <c r="L23" s="124"/>
      <c r="M23" s="120"/>
      <c r="N23" s="125" t="s">
        <v>54</v>
      </c>
      <c r="O23" s="126"/>
      <c r="P23" s="122"/>
      <c r="Q23" s="124"/>
      <c r="R23" s="127">
        <v>0.5</v>
      </c>
      <c r="S23" s="124">
        <f t="shared" si="3"/>
        <v>0</v>
      </c>
      <c r="T23" s="128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</row>
    <row r="24" spans="2:51" s="118" customFormat="1" ht="59.25" customHeight="1" x14ac:dyDescent="0.45">
      <c r="B24" s="119">
        <v>2.1</v>
      </c>
      <c r="C24" s="112" t="s">
        <v>77</v>
      </c>
      <c r="D24" s="112" t="s">
        <v>51</v>
      </c>
      <c r="E24" s="120"/>
      <c r="F24" s="122"/>
      <c r="G24" s="122"/>
      <c r="H24" s="123">
        <f t="shared" ref="H24" si="8">SUM(F24*G24)</f>
        <v>0</v>
      </c>
      <c r="I24" s="130"/>
      <c r="J24" s="120" t="s">
        <v>58</v>
      </c>
      <c r="K24" s="121" t="s">
        <v>53</v>
      </c>
      <c r="L24" s="124"/>
      <c r="M24" s="120"/>
      <c r="N24" s="125" t="s">
        <v>54</v>
      </c>
      <c r="O24" s="126"/>
      <c r="P24" s="122"/>
      <c r="Q24" s="124"/>
      <c r="R24" s="132">
        <v>0.5</v>
      </c>
      <c r="S24" s="131">
        <f t="shared" si="3"/>
        <v>0</v>
      </c>
      <c r="T24" s="128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</row>
    <row r="25" spans="2:51" s="118" customFormat="1" ht="58.5" customHeight="1" x14ac:dyDescent="0.45">
      <c r="B25" s="134">
        <v>2.11</v>
      </c>
      <c r="C25" s="112" t="s">
        <v>78</v>
      </c>
      <c r="D25" s="112" t="s">
        <v>51</v>
      </c>
      <c r="E25" s="120"/>
      <c r="F25" s="122"/>
      <c r="G25" s="122"/>
      <c r="H25" s="123">
        <f t="shared" ref="H25:H26" si="9">SUM(F25*G25)</f>
        <v>0</v>
      </c>
      <c r="I25" s="130"/>
      <c r="J25" s="120" t="s">
        <v>58</v>
      </c>
      <c r="K25" s="121" t="s">
        <v>53</v>
      </c>
      <c r="L25" s="124"/>
      <c r="M25" s="120"/>
      <c r="N25" s="125" t="s">
        <v>54</v>
      </c>
      <c r="O25" s="126"/>
      <c r="P25" s="122" t="s">
        <v>79</v>
      </c>
      <c r="Q25" s="124"/>
      <c r="R25" s="132">
        <v>0.75</v>
      </c>
      <c r="S25" s="131">
        <f t="shared" si="3"/>
        <v>0</v>
      </c>
      <c r="T25" s="128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129"/>
      <c r="AY25" s="129"/>
    </row>
    <row r="26" spans="2:51" s="118" customFormat="1" ht="50.25" customHeight="1" x14ac:dyDescent="0.45">
      <c r="B26" s="134">
        <v>2.12</v>
      </c>
      <c r="C26" s="112" t="s">
        <v>139</v>
      </c>
      <c r="D26" s="112" t="s">
        <v>51</v>
      </c>
      <c r="E26" s="120"/>
      <c r="F26" s="122"/>
      <c r="G26" s="122"/>
      <c r="H26" s="123">
        <f t="shared" si="9"/>
        <v>0</v>
      </c>
      <c r="I26" s="130"/>
      <c r="J26" s="120" t="s">
        <v>58</v>
      </c>
      <c r="K26" s="121" t="s">
        <v>53</v>
      </c>
      <c r="L26" s="124"/>
      <c r="M26" s="120"/>
      <c r="N26" s="125" t="s">
        <v>54</v>
      </c>
      <c r="O26" s="126"/>
      <c r="P26" s="122" t="s">
        <v>79</v>
      </c>
      <c r="Q26" s="124"/>
      <c r="R26" s="132">
        <v>0.75</v>
      </c>
      <c r="S26" s="131">
        <f t="shared" si="3"/>
        <v>0</v>
      </c>
      <c r="T26" s="128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</row>
    <row r="27" spans="2:51" ht="13" x14ac:dyDescent="0.45">
      <c r="B27" s="133">
        <v>3</v>
      </c>
      <c r="C27" s="114" t="s">
        <v>80</v>
      </c>
      <c r="D27" s="113"/>
      <c r="E27" s="115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6"/>
      <c r="R27" s="117"/>
      <c r="S27" s="113"/>
    </row>
    <row r="28" spans="2:51" s="118" customFormat="1" ht="46.5" customHeight="1" x14ac:dyDescent="0.45">
      <c r="B28" s="119">
        <v>3.1</v>
      </c>
      <c r="C28" s="112" t="s">
        <v>140</v>
      </c>
      <c r="D28" s="112" t="s">
        <v>81</v>
      </c>
      <c r="E28" s="120"/>
      <c r="F28" s="122"/>
      <c r="G28" s="122"/>
      <c r="H28" s="123">
        <f t="shared" ref="H28" si="10">SUM(F28*G28)</f>
        <v>0</v>
      </c>
      <c r="I28" s="130"/>
      <c r="J28" s="120" t="s">
        <v>58</v>
      </c>
      <c r="K28" s="121" t="s">
        <v>53</v>
      </c>
      <c r="L28" s="124"/>
      <c r="M28" s="120"/>
      <c r="N28" s="125" t="s">
        <v>54</v>
      </c>
      <c r="O28" s="126"/>
      <c r="P28" s="122"/>
      <c r="Q28" s="124"/>
      <c r="R28" s="132">
        <v>0.5</v>
      </c>
      <c r="S28" s="131">
        <f t="shared" ref="S28:S32" si="11">SUM(Q28)*R28</f>
        <v>0</v>
      </c>
      <c r="T28" s="128"/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129"/>
      <c r="AY28" s="129"/>
    </row>
    <row r="29" spans="2:51" s="118" customFormat="1" ht="46.5" customHeight="1" x14ac:dyDescent="0.45">
      <c r="B29" s="119">
        <v>3.2</v>
      </c>
      <c r="C29" s="112" t="s">
        <v>82</v>
      </c>
      <c r="D29" s="112" t="s">
        <v>51</v>
      </c>
      <c r="E29" s="120"/>
      <c r="F29" s="121"/>
      <c r="G29" s="122"/>
      <c r="H29" s="123">
        <f t="shared" ref="H29:H30" si="12">SUM(F29*G29)</f>
        <v>0</v>
      </c>
      <c r="I29" s="130"/>
      <c r="J29" s="120" t="s">
        <v>58</v>
      </c>
      <c r="K29" s="121" t="s">
        <v>53</v>
      </c>
      <c r="L29" s="124"/>
      <c r="M29" s="120"/>
      <c r="N29" s="125" t="s">
        <v>54</v>
      </c>
      <c r="O29" s="126"/>
      <c r="P29" s="122"/>
      <c r="Q29" s="124"/>
      <c r="R29" s="132">
        <v>0.5</v>
      </c>
      <c r="S29" s="131">
        <f t="shared" si="11"/>
        <v>0</v>
      </c>
      <c r="T29" s="128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129"/>
      <c r="AY29" s="129"/>
    </row>
    <row r="30" spans="2:51" s="118" customFormat="1" ht="46.5" customHeight="1" x14ac:dyDescent="0.45">
      <c r="B30" s="119">
        <v>3.3</v>
      </c>
      <c r="C30" s="112" t="s">
        <v>141</v>
      </c>
      <c r="D30" s="112" t="s">
        <v>51</v>
      </c>
      <c r="E30" s="120"/>
      <c r="F30" s="121"/>
      <c r="G30" s="122"/>
      <c r="H30" s="123">
        <f t="shared" si="12"/>
        <v>0</v>
      </c>
      <c r="I30" s="130"/>
      <c r="J30" s="120" t="s">
        <v>58</v>
      </c>
      <c r="K30" s="121" t="s">
        <v>53</v>
      </c>
      <c r="L30" s="124"/>
      <c r="M30" s="120"/>
      <c r="N30" s="125" t="s">
        <v>54</v>
      </c>
      <c r="O30" s="126"/>
      <c r="P30" s="122"/>
      <c r="Q30" s="124"/>
      <c r="R30" s="132">
        <v>0.5</v>
      </c>
      <c r="S30" s="131">
        <f t="shared" si="11"/>
        <v>0</v>
      </c>
      <c r="T30" s="128"/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</row>
    <row r="31" spans="2:51" s="118" customFormat="1" ht="46.5" customHeight="1" x14ac:dyDescent="0.45">
      <c r="B31" s="119">
        <v>3.4</v>
      </c>
      <c r="C31" s="112" t="s">
        <v>142</v>
      </c>
      <c r="D31" s="112" t="s">
        <v>51</v>
      </c>
      <c r="E31" s="120"/>
      <c r="F31" s="121"/>
      <c r="G31" s="122"/>
      <c r="H31" s="123">
        <f t="shared" ref="H31" si="13">SUM(F31*G31)</f>
        <v>0</v>
      </c>
      <c r="I31" s="130"/>
      <c r="J31" s="120" t="s">
        <v>58</v>
      </c>
      <c r="K31" s="121" t="s">
        <v>53</v>
      </c>
      <c r="L31" s="124"/>
      <c r="M31" s="120"/>
      <c r="N31" s="125" t="s">
        <v>54</v>
      </c>
      <c r="O31" s="126"/>
      <c r="P31" s="122"/>
      <c r="Q31" s="124"/>
      <c r="R31" s="132">
        <v>0.5</v>
      </c>
      <c r="S31" s="131">
        <f t="shared" si="11"/>
        <v>0</v>
      </c>
      <c r="T31" s="128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</row>
    <row r="32" spans="2:51" s="118" customFormat="1" ht="46.5" customHeight="1" x14ac:dyDescent="0.45">
      <c r="B32" s="119">
        <v>3.5</v>
      </c>
      <c r="C32" s="112" t="s">
        <v>83</v>
      </c>
      <c r="D32" s="112" t="s">
        <v>51</v>
      </c>
      <c r="E32" s="120"/>
      <c r="F32" s="121"/>
      <c r="G32" s="122"/>
      <c r="H32" s="123">
        <f>SUM(F32*G32)</f>
        <v>0</v>
      </c>
      <c r="I32" s="130"/>
      <c r="J32" s="120" t="s">
        <v>58</v>
      </c>
      <c r="K32" s="121" t="s">
        <v>53</v>
      </c>
      <c r="L32" s="124"/>
      <c r="M32" s="120"/>
      <c r="N32" s="125" t="s">
        <v>54</v>
      </c>
      <c r="O32" s="126"/>
      <c r="P32" s="122" t="s">
        <v>84</v>
      </c>
      <c r="Q32" s="124"/>
      <c r="R32" s="127">
        <v>0.25</v>
      </c>
      <c r="S32" s="124">
        <f t="shared" si="11"/>
        <v>0</v>
      </c>
      <c r="T32" s="128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</row>
    <row r="33" spans="2:51" ht="13" x14ac:dyDescent="0.45">
      <c r="B33" s="133">
        <v>4</v>
      </c>
      <c r="C33" s="114" t="s">
        <v>85</v>
      </c>
      <c r="D33" s="113"/>
      <c r="E33" s="115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6"/>
      <c r="R33" s="117"/>
      <c r="S33" s="113"/>
    </row>
    <row r="34" spans="2:51" s="118" customFormat="1" ht="36" customHeight="1" x14ac:dyDescent="0.45">
      <c r="B34" s="119">
        <v>4.0999999999999996</v>
      </c>
      <c r="C34" s="112" t="s">
        <v>86</v>
      </c>
      <c r="D34" s="112" t="s">
        <v>51</v>
      </c>
      <c r="E34" s="120"/>
      <c r="F34" s="121"/>
      <c r="G34" s="122"/>
      <c r="H34" s="123">
        <f t="shared" ref="H34" si="14">SUM(F34*G34)</f>
        <v>0</v>
      </c>
      <c r="I34" s="130"/>
      <c r="J34" s="120" t="s">
        <v>60</v>
      </c>
      <c r="K34" s="121" t="s">
        <v>53</v>
      </c>
      <c r="L34" s="124"/>
      <c r="M34" s="120"/>
      <c r="N34" s="125" t="s">
        <v>54</v>
      </c>
      <c r="O34" s="126"/>
      <c r="P34" s="122"/>
      <c r="Q34" s="124"/>
      <c r="R34" s="127">
        <v>0.25</v>
      </c>
      <c r="S34" s="124">
        <f t="shared" ref="S34:S45" si="15">SUM(Q34)*R34</f>
        <v>0</v>
      </c>
      <c r="T34" s="128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</row>
    <row r="35" spans="2:51" s="118" customFormat="1" ht="41.25" customHeight="1" x14ac:dyDescent="0.45">
      <c r="B35" s="119">
        <v>4.2</v>
      </c>
      <c r="C35" s="112" t="s">
        <v>87</v>
      </c>
      <c r="D35" s="112" t="s">
        <v>51</v>
      </c>
      <c r="E35" s="120"/>
      <c r="F35" s="130"/>
      <c r="G35" s="122"/>
      <c r="H35" s="123">
        <f>SUM(F35*G35)</f>
        <v>0</v>
      </c>
      <c r="I35" s="130"/>
      <c r="J35" s="120" t="s">
        <v>58</v>
      </c>
      <c r="K35" s="121" t="s">
        <v>53</v>
      </c>
      <c r="L35" s="124"/>
      <c r="M35" s="120"/>
      <c r="N35" s="125" t="s">
        <v>54</v>
      </c>
      <c r="O35" s="126"/>
      <c r="P35" s="122" t="s">
        <v>79</v>
      </c>
      <c r="Q35" s="124"/>
      <c r="R35" s="127">
        <v>0.25</v>
      </c>
      <c r="S35" s="124">
        <f t="shared" si="15"/>
        <v>0</v>
      </c>
      <c r="T35" s="128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</row>
    <row r="36" spans="2:51" s="118" customFormat="1" ht="55.5" customHeight="1" x14ac:dyDescent="0.45">
      <c r="B36" s="119">
        <v>4.3</v>
      </c>
      <c r="C36" s="112" t="s">
        <v>88</v>
      </c>
      <c r="D36" s="112" t="s">
        <v>51</v>
      </c>
      <c r="E36" s="120"/>
      <c r="F36" s="130"/>
      <c r="G36" s="122"/>
      <c r="H36" s="123">
        <f>SUM(F36*G36)</f>
        <v>0</v>
      </c>
      <c r="I36" s="130"/>
      <c r="J36" s="120" t="s">
        <v>68</v>
      </c>
      <c r="K36" s="121" t="s">
        <v>53</v>
      </c>
      <c r="L36" s="124"/>
      <c r="M36" s="120"/>
      <c r="N36" s="125" t="s">
        <v>54</v>
      </c>
      <c r="O36" s="126"/>
      <c r="P36" s="122" t="s">
        <v>79</v>
      </c>
      <c r="Q36" s="124"/>
      <c r="R36" s="127">
        <v>0.75</v>
      </c>
      <c r="S36" s="124">
        <f t="shared" si="15"/>
        <v>0</v>
      </c>
      <c r="T36" s="128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</row>
    <row r="37" spans="2:51" s="118" customFormat="1" ht="25" x14ac:dyDescent="0.45">
      <c r="B37" s="119">
        <v>4.4000000000000004</v>
      </c>
      <c r="C37" s="112" t="s">
        <v>143</v>
      </c>
      <c r="D37" s="112" t="s">
        <v>51</v>
      </c>
      <c r="E37" s="120"/>
      <c r="F37" s="122"/>
      <c r="G37" s="122"/>
      <c r="H37" s="123">
        <f>SUM(F37*G37)</f>
        <v>0</v>
      </c>
      <c r="I37" s="130"/>
      <c r="J37" s="120" t="s">
        <v>58</v>
      </c>
      <c r="K37" s="121" t="s">
        <v>53</v>
      </c>
      <c r="L37" s="124"/>
      <c r="M37" s="120"/>
      <c r="N37" s="125" t="s">
        <v>54</v>
      </c>
      <c r="O37" s="126"/>
      <c r="P37" s="122" t="s">
        <v>79</v>
      </c>
      <c r="Q37" s="124"/>
      <c r="R37" s="132">
        <v>0.5</v>
      </c>
      <c r="S37" s="131">
        <f t="shared" si="15"/>
        <v>0</v>
      </c>
      <c r="T37" s="128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29"/>
      <c r="AV37" s="129"/>
      <c r="AW37" s="129"/>
      <c r="AX37" s="129"/>
      <c r="AY37" s="129"/>
    </row>
    <row r="38" spans="2:51" s="118" customFormat="1" ht="25" x14ac:dyDescent="0.45">
      <c r="B38" s="119">
        <v>4.5</v>
      </c>
      <c r="C38" s="112" t="s">
        <v>89</v>
      </c>
      <c r="D38" s="112" t="s">
        <v>51</v>
      </c>
      <c r="E38" s="120"/>
      <c r="F38" s="122"/>
      <c r="G38" s="122"/>
      <c r="H38" s="123">
        <f>SUM(F38*G38)</f>
        <v>0</v>
      </c>
      <c r="I38" s="130"/>
      <c r="J38" s="120" t="s">
        <v>58</v>
      </c>
      <c r="K38" s="121" t="s">
        <v>53</v>
      </c>
      <c r="L38" s="124"/>
      <c r="M38" s="120"/>
      <c r="N38" s="125" t="s">
        <v>54</v>
      </c>
      <c r="O38" s="126"/>
      <c r="P38" s="122" t="s">
        <v>79</v>
      </c>
      <c r="Q38" s="124"/>
      <c r="R38" s="132">
        <v>0.5</v>
      </c>
      <c r="S38" s="131">
        <f t="shared" si="15"/>
        <v>0</v>
      </c>
      <c r="T38" s="128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</row>
    <row r="39" spans="2:51" s="118" customFormat="1" ht="25" x14ac:dyDescent="0.45">
      <c r="B39" s="119">
        <v>4.5999999999999996</v>
      </c>
      <c r="C39" s="112" t="s">
        <v>90</v>
      </c>
      <c r="D39" s="112" t="s">
        <v>51</v>
      </c>
      <c r="E39" s="120"/>
      <c r="F39" s="122"/>
      <c r="G39" s="122"/>
      <c r="H39" s="123">
        <f>SUM(F39*G39)</f>
        <v>0</v>
      </c>
      <c r="I39" s="130"/>
      <c r="J39" s="120" t="s">
        <v>58</v>
      </c>
      <c r="K39" s="121" t="s">
        <v>53</v>
      </c>
      <c r="L39" s="124"/>
      <c r="M39" s="120"/>
      <c r="N39" s="125" t="s">
        <v>54</v>
      </c>
      <c r="O39" s="126"/>
      <c r="P39" s="122" t="s">
        <v>79</v>
      </c>
      <c r="Q39" s="124"/>
      <c r="R39" s="132">
        <v>0.5</v>
      </c>
      <c r="S39" s="131">
        <f t="shared" si="15"/>
        <v>0</v>
      </c>
      <c r="T39" s="128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</row>
    <row r="40" spans="2:51" s="118" customFormat="1" ht="25" x14ac:dyDescent="0.45">
      <c r="B40" s="119">
        <v>4.7</v>
      </c>
      <c r="C40" s="112" t="s">
        <v>145</v>
      </c>
      <c r="D40" s="112" t="s">
        <v>51</v>
      </c>
      <c r="E40" s="120"/>
      <c r="F40" s="122"/>
      <c r="G40" s="122"/>
      <c r="H40" s="123">
        <f t="shared" ref="H40" si="16">SUM(F40*G40)</f>
        <v>0</v>
      </c>
      <c r="I40" s="130"/>
      <c r="J40" s="120" t="s">
        <v>58</v>
      </c>
      <c r="K40" s="121" t="s">
        <v>53</v>
      </c>
      <c r="L40" s="124"/>
      <c r="M40" s="120"/>
      <c r="N40" s="125" t="s">
        <v>54</v>
      </c>
      <c r="O40" s="126"/>
      <c r="P40" s="122" t="s">
        <v>79</v>
      </c>
      <c r="Q40" s="124"/>
      <c r="R40" s="132">
        <v>0.5</v>
      </c>
      <c r="S40" s="131">
        <f t="shared" si="15"/>
        <v>0</v>
      </c>
      <c r="T40" s="128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</row>
    <row r="41" spans="2:51" s="118" customFormat="1" ht="25" x14ac:dyDescent="0.45">
      <c r="B41" s="134">
        <v>4.8</v>
      </c>
      <c r="C41" s="112" t="s">
        <v>144</v>
      </c>
      <c r="D41" s="112" t="s">
        <v>51</v>
      </c>
      <c r="E41" s="120"/>
      <c r="F41" s="122"/>
      <c r="G41" s="122"/>
      <c r="H41" s="123">
        <f>SUM(F41*G41)</f>
        <v>0</v>
      </c>
      <c r="I41" s="130"/>
      <c r="J41" s="120" t="s">
        <v>58</v>
      </c>
      <c r="K41" s="121" t="s">
        <v>53</v>
      </c>
      <c r="L41" s="124"/>
      <c r="M41" s="120"/>
      <c r="N41" s="125" t="s">
        <v>54</v>
      </c>
      <c r="O41" s="126"/>
      <c r="P41" s="122" t="s">
        <v>79</v>
      </c>
      <c r="Q41" s="124"/>
      <c r="R41" s="132">
        <v>0.5</v>
      </c>
      <c r="S41" s="131">
        <f t="shared" si="15"/>
        <v>0</v>
      </c>
      <c r="T41" s="128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</row>
    <row r="42" spans="2:51" s="118" customFormat="1" ht="43.5" customHeight="1" x14ac:dyDescent="0.45">
      <c r="B42" s="135">
        <v>4.9000000000000004</v>
      </c>
      <c r="C42" s="112" t="s">
        <v>91</v>
      </c>
      <c r="D42" s="112" t="s">
        <v>51</v>
      </c>
      <c r="E42" s="120"/>
      <c r="F42" s="122"/>
      <c r="G42" s="122"/>
      <c r="H42" s="123">
        <f>SUM(F42*G42)</f>
        <v>0</v>
      </c>
      <c r="I42" s="130"/>
      <c r="J42" s="120" t="s">
        <v>58</v>
      </c>
      <c r="K42" s="121" t="s">
        <v>53</v>
      </c>
      <c r="L42" s="124"/>
      <c r="M42" s="120"/>
      <c r="N42" s="125" t="s">
        <v>54</v>
      </c>
      <c r="O42" s="126"/>
      <c r="P42" s="122" t="s">
        <v>79</v>
      </c>
      <c r="Q42" s="124"/>
      <c r="R42" s="132">
        <v>0.5</v>
      </c>
      <c r="S42" s="131">
        <f t="shared" si="15"/>
        <v>0</v>
      </c>
      <c r="T42" s="128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</row>
    <row r="43" spans="2:51" s="118" customFormat="1" ht="43.5" customHeight="1" x14ac:dyDescent="0.45">
      <c r="B43" s="134">
        <v>4.0999999999999996</v>
      </c>
      <c r="C43" s="112" t="s">
        <v>92</v>
      </c>
      <c r="D43" s="112" t="s">
        <v>51</v>
      </c>
      <c r="E43" s="120"/>
      <c r="F43" s="122"/>
      <c r="G43" s="122"/>
      <c r="H43" s="123">
        <f t="shared" ref="H43:H44" si="17">SUM(F43*G43)</f>
        <v>0</v>
      </c>
      <c r="I43" s="130"/>
      <c r="J43" s="120" t="s">
        <v>58</v>
      </c>
      <c r="K43" s="121" t="s">
        <v>53</v>
      </c>
      <c r="L43" s="124"/>
      <c r="M43" s="120"/>
      <c r="N43" s="125" t="s">
        <v>54</v>
      </c>
      <c r="O43" s="126"/>
      <c r="P43" s="122"/>
      <c r="Q43" s="124"/>
      <c r="R43" s="132">
        <v>0.5</v>
      </c>
      <c r="S43" s="131">
        <f t="shared" si="15"/>
        <v>0</v>
      </c>
      <c r="T43" s="128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</row>
    <row r="44" spans="2:51" s="118" customFormat="1" ht="43.5" customHeight="1" x14ac:dyDescent="0.45">
      <c r="B44" s="134">
        <v>4.1100000000000003</v>
      </c>
      <c r="C44" s="112" t="s">
        <v>93</v>
      </c>
      <c r="D44" s="112" t="s">
        <v>51</v>
      </c>
      <c r="E44" s="120"/>
      <c r="F44" s="122"/>
      <c r="G44" s="122"/>
      <c r="H44" s="123">
        <f t="shared" si="17"/>
        <v>0</v>
      </c>
      <c r="I44" s="130"/>
      <c r="J44" s="120" t="s">
        <v>58</v>
      </c>
      <c r="K44" s="121" t="s">
        <v>53</v>
      </c>
      <c r="L44" s="124"/>
      <c r="M44" s="120"/>
      <c r="N44" s="125" t="s">
        <v>54</v>
      </c>
      <c r="O44" s="126"/>
      <c r="P44" s="122" t="s">
        <v>79</v>
      </c>
      <c r="Q44" s="124"/>
      <c r="R44" s="132">
        <v>0.5</v>
      </c>
      <c r="S44" s="131">
        <f t="shared" si="15"/>
        <v>0</v>
      </c>
      <c r="T44" s="128"/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9"/>
      <c r="AF44" s="129"/>
      <c r="AG44" s="129"/>
      <c r="AH44" s="129"/>
      <c r="AI44" s="129"/>
      <c r="AJ44" s="129"/>
      <c r="AK44" s="129"/>
      <c r="AL44" s="129"/>
      <c r="AM44" s="129"/>
      <c r="AN44" s="129"/>
      <c r="AO44" s="129"/>
      <c r="AP44" s="129"/>
      <c r="AQ44" s="129"/>
      <c r="AR44" s="129"/>
      <c r="AS44" s="129"/>
      <c r="AT44" s="129"/>
      <c r="AU44" s="129"/>
      <c r="AV44" s="129"/>
      <c r="AW44" s="129"/>
      <c r="AX44" s="129"/>
      <c r="AY44" s="129"/>
    </row>
    <row r="45" spans="2:51" s="118" customFormat="1" ht="35.25" customHeight="1" x14ac:dyDescent="0.45">
      <c r="B45" s="134">
        <v>4.12</v>
      </c>
      <c r="C45" s="112" t="s">
        <v>94</v>
      </c>
      <c r="D45" s="112" t="s">
        <v>51</v>
      </c>
      <c r="E45" s="120"/>
      <c r="F45" s="122"/>
      <c r="G45" s="122"/>
      <c r="H45" s="123">
        <f t="shared" ref="H45" si="18">SUM(F45*G45)</f>
        <v>0</v>
      </c>
      <c r="I45" s="130"/>
      <c r="J45" s="120" t="s">
        <v>58</v>
      </c>
      <c r="K45" s="121" t="s">
        <v>53</v>
      </c>
      <c r="L45" s="124"/>
      <c r="M45" s="120"/>
      <c r="N45" s="125" t="s">
        <v>54</v>
      </c>
      <c r="O45" s="126"/>
      <c r="P45" s="122" t="s">
        <v>79</v>
      </c>
      <c r="Q45" s="124"/>
      <c r="R45" s="132">
        <v>0.5</v>
      </c>
      <c r="S45" s="131">
        <f t="shared" si="15"/>
        <v>0</v>
      </c>
      <c r="T45" s="128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129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</row>
    <row r="46" spans="2:51" ht="13" x14ac:dyDescent="0.45">
      <c r="B46" s="133">
        <v>5</v>
      </c>
      <c r="C46" s="114" t="s">
        <v>95</v>
      </c>
      <c r="D46" s="113"/>
      <c r="E46" s="115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6"/>
      <c r="R46" s="117"/>
      <c r="S46" s="113"/>
    </row>
    <row r="47" spans="2:51" s="118" customFormat="1" ht="44.25" customHeight="1" x14ac:dyDescent="0.45">
      <c r="B47" s="119">
        <v>5.0999999999999996</v>
      </c>
      <c r="C47" s="112" t="s">
        <v>96</v>
      </c>
      <c r="D47" s="112" t="s">
        <v>51</v>
      </c>
      <c r="E47" s="120"/>
      <c r="F47" s="122"/>
      <c r="G47" s="122"/>
      <c r="H47" s="123">
        <f t="shared" ref="H47" si="19">SUM(F47*G47)</f>
        <v>0</v>
      </c>
      <c r="I47" s="130"/>
      <c r="J47" s="120" t="s">
        <v>58</v>
      </c>
      <c r="K47" s="121" t="s">
        <v>53</v>
      </c>
      <c r="L47" s="124"/>
      <c r="M47" s="120"/>
      <c r="N47" s="125" t="s">
        <v>66</v>
      </c>
      <c r="O47" s="126"/>
      <c r="P47" s="122"/>
      <c r="Q47" s="124"/>
      <c r="R47" s="132">
        <v>0.5</v>
      </c>
      <c r="S47" s="131">
        <f t="shared" ref="S47:S67" si="20">SUM(Q47)*R47</f>
        <v>0</v>
      </c>
      <c r="T47" s="128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9"/>
      <c r="AF47" s="129"/>
      <c r="AG47" s="129"/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29"/>
      <c r="AV47" s="129"/>
      <c r="AW47" s="129"/>
      <c r="AX47" s="129"/>
      <c r="AY47" s="129"/>
    </row>
    <row r="48" spans="2:51" s="118" customFormat="1" ht="44.25" customHeight="1" x14ac:dyDescent="0.45">
      <c r="B48" s="119">
        <v>5.2</v>
      </c>
      <c r="C48" s="112" t="s">
        <v>97</v>
      </c>
      <c r="D48" s="112" t="s">
        <v>51</v>
      </c>
      <c r="E48" s="120"/>
      <c r="F48" s="122"/>
      <c r="G48" s="122"/>
      <c r="H48" s="123">
        <f t="shared" ref="H48" si="21">SUM(F48*G48)</f>
        <v>0</v>
      </c>
      <c r="I48" s="130"/>
      <c r="J48" s="120" t="s">
        <v>58</v>
      </c>
      <c r="K48" s="121" t="s">
        <v>53</v>
      </c>
      <c r="L48" s="124"/>
      <c r="M48" s="120"/>
      <c r="N48" s="125" t="s">
        <v>66</v>
      </c>
      <c r="O48" s="126"/>
      <c r="P48" s="122"/>
      <c r="Q48" s="124"/>
      <c r="R48" s="132">
        <v>0.5</v>
      </c>
      <c r="S48" s="131">
        <f t="shared" si="20"/>
        <v>0</v>
      </c>
      <c r="T48" s="128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29"/>
      <c r="AV48" s="129"/>
      <c r="AW48" s="129"/>
      <c r="AX48" s="129"/>
      <c r="AY48" s="129"/>
    </row>
    <row r="49" spans="2:51" s="118" customFormat="1" ht="54" customHeight="1" x14ac:dyDescent="0.45">
      <c r="B49" s="119">
        <v>5.3</v>
      </c>
      <c r="C49" s="112" t="s">
        <v>98</v>
      </c>
      <c r="D49" s="112" t="s">
        <v>51</v>
      </c>
      <c r="E49" s="120"/>
      <c r="F49" s="122"/>
      <c r="G49" s="122"/>
      <c r="H49" s="123">
        <f t="shared" ref="H49" si="22">SUM(F49*G49)</f>
        <v>0</v>
      </c>
      <c r="I49" s="130"/>
      <c r="J49" s="120" t="s">
        <v>58</v>
      </c>
      <c r="K49" s="121" t="s">
        <v>53</v>
      </c>
      <c r="L49" s="124"/>
      <c r="M49" s="120"/>
      <c r="N49" s="125" t="s">
        <v>66</v>
      </c>
      <c r="O49" s="126"/>
      <c r="P49" s="122" t="s">
        <v>99</v>
      </c>
      <c r="Q49" s="124"/>
      <c r="R49" s="132">
        <v>0.5</v>
      </c>
      <c r="S49" s="131">
        <f t="shared" si="20"/>
        <v>0</v>
      </c>
      <c r="T49" s="128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29"/>
      <c r="AV49" s="129"/>
      <c r="AW49" s="129"/>
      <c r="AX49" s="129"/>
      <c r="AY49" s="129"/>
    </row>
    <row r="50" spans="2:51" s="118" customFormat="1" ht="54" customHeight="1" x14ac:dyDescent="0.45">
      <c r="B50" s="119">
        <v>5.4</v>
      </c>
      <c r="C50" s="112" t="s">
        <v>146</v>
      </c>
      <c r="D50" s="112" t="s">
        <v>51</v>
      </c>
      <c r="E50" s="120"/>
      <c r="F50" s="122"/>
      <c r="G50" s="122"/>
      <c r="H50" s="123">
        <f t="shared" ref="H50:H54" si="23">SUM(F50*G50)</f>
        <v>0</v>
      </c>
      <c r="I50" s="130"/>
      <c r="J50" s="120" t="s">
        <v>58</v>
      </c>
      <c r="K50" s="121" t="s">
        <v>53</v>
      </c>
      <c r="L50" s="124"/>
      <c r="M50" s="120"/>
      <c r="N50" s="125" t="s">
        <v>100</v>
      </c>
      <c r="O50" s="126"/>
      <c r="P50" s="122"/>
      <c r="Q50" s="124"/>
      <c r="R50" s="132">
        <v>0.5</v>
      </c>
      <c r="S50" s="131">
        <f t="shared" si="20"/>
        <v>0</v>
      </c>
      <c r="T50" s="128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129"/>
      <c r="AW50" s="129"/>
      <c r="AX50" s="129"/>
      <c r="AY50" s="129"/>
    </row>
    <row r="51" spans="2:51" s="118" customFormat="1" ht="54" customHeight="1" x14ac:dyDescent="0.45">
      <c r="B51" s="119">
        <v>5.5</v>
      </c>
      <c r="C51" s="112" t="s">
        <v>147</v>
      </c>
      <c r="D51" s="112" t="s">
        <v>51</v>
      </c>
      <c r="E51" s="120"/>
      <c r="F51" s="122"/>
      <c r="G51" s="122"/>
      <c r="H51" s="123">
        <f t="shared" si="23"/>
        <v>0</v>
      </c>
      <c r="I51" s="130"/>
      <c r="J51" s="120" t="s">
        <v>58</v>
      </c>
      <c r="K51" s="121" t="s">
        <v>53</v>
      </c>
      <c r="L51" s="124"/>
      <c r="M51" s="120"/>
      <c r="N51" s="125" t="s">
        <v>100</v>
      </c>
      <c r="O51" s="126"/>
      <c r="P51" s="122"/>
      <c r="Q51" s="124"/>
      <c r="R51" s="132">
        <v>0.5</v>
      </c>
      <c r="S51" s="131">
        <f t="shared" si="20"/>
        <v>0</v>
      </c>
      <c r="T51" s="128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29"/>
      <c r="AV51" s="129"/>
      <c r="AW51" s="129"/>
      <c r="AX51" s="129"/>
      <c r="AY51" s="129"/>
    </row>
    <row r="52" spans="2:51" s="118" customFormat="1" ht="54" customHeight="1" x14ac:dyDescent="0.45">
      <c r="B52" s="119">
        <v>5.6</v>
      </c>
      <c r="C52" s="112" t="s">
        <v>101</v>
      </c>
      <c r="D52" s="112" t="s">
        <v>51</v>
      </c>
      <c r="E52" s="120"/>
      <c r="F52" s="122"/>
      <c r="G52" s="122"/>
      <c r="H52" s="123">
        <f t="shared" si="23"/>
        <v>0</v>
      </c>
      <c r="I52" s="130"/>
      <c r="J52" s="120" t="s">
        <v>58</v>
      </c>
      <c r="K52" s="121" t="s">
        <v>53</v>
      </c>
      <c r="L52" s="124"/>
      <c r="M52" s="120"/>
      <c r="N52" s="125" t="s">
        <v>100</v>
      </c>
      <c r="O52" s="126"/>
      <c r="P52" s="122"/>
      <c r="Q52" s="124"/>
      <c r="R52" s="132">
        <v>0.5</v>
      </c>
      <c r="S52" s="131">
        <f t="shared" si="20"/>
        <v>0</v>
      </c>
      <c r="T52" s="128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29"/>
      <c r="AV52" s="129"/>
      <c r="AW52" s="129"/>
      <c r="AX52" s="129"/>
      <c r="AY52" s="129"/>
    </row>
    <row r="53" spans="2:51" s="118" customFormat="1" ht="54" customHeight="1" x14ac:dyDescent="0.45">
      <c r="B53" s="119">
        <v>5.7</v>
      </c>
      <c r="C53" s="112" t="s">
        <v>148</v>
      </c>
      <c r="D53" s="112" t="s">
        <v>51</v>
      </c>
      <c r="E53" s="120"/>
      <c r="F53" s="122"/>
      <c r="G53" s="122"/>
      <c r="H53" s="123">
        <f t="shared" si="23"/>
        <v>0</v>
      </c>
      <c r="I53" s="130"/>
      <c r="J53" s="120" t="s">
        <v>58</v>
      </c>
      <c r="K53" s="121" t="s">
        <v>53</v>
      </c>
      <c r="L53" s="124"/>
      <c r="M53" s="120"/>
      <c r="N53" s="125" t="s">
        <v>100</v>
      </c>
      <c r="O53" s="126"/>
      <c r="P53" s="122"/>
      <c r="Q53" s="124"/>
      <c r="R53" s="132">
        <v>0.5</v>
      </c>
      <c r="S53" s="131">
        <f t="shared" si="20"/>
        <v>0</v>
      </c>
      <c r="T53" s="128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129"/>
    </row>
    <row r="54" spans="2:51" s="118" customFormat="1" ht="54" customHeight="1" x14ac:dyDescent="0.45">
      <c r="B54" s="119">
        <v>5.8</v>
      </c>
      <c r="C54" s="112" t="s">
        <v>102</v>
      </c>
      <c r="D54" s="112" t="s">
        <v>51</v>
      </c>
      <c r="E54" s="120"/>
      <c r="F54" s="122"/>
      <c r="G54" s="122"/>
      <c r="H54" s="123">
        <f t="shared" si="23"/>
        <v>0</v>
      </c>
      <c r="I54" s="130"/>
      <c r="J54" s="120" t="s">
        <v>58</v>
      </c>
      <c r="K54" s="121" t="s">
        <v>53</v>
      </c>
      <c r="L54" s="124"/>
      <c r="M54" s="120"/>
      <c r="N54" s="125" t="s">
        <v>54</v>
      </c>
      <c r="O54" s="126"/>
      <c r="P54" s="122"/>
      <c r="Q54" s="124"/>
      <c r="R54" s="132">
        <v>0.5</v>
      </c>
      <c r="S54" s="131">
        <f t="shared" si="20"/>
        <v>0</v>
      </c>
      <c r="T54" s="128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</row>
    <row r="55" spans="2:51" s="118" customFormat="1" ht="33.75" customHeight="1" x14ac:dyDescent="0.45">
      <c r="B55" s="119">
        <v>5.9</v>
      </c>
      <c r="C55" s="112" t="s">
        <v>149</v>
      </c>
      <c r="D55" s="112" t="s">
        <v>51</v>
      </c>
      <c r="E55" s="120"/>
      <c r="F55" s="122"/>
      <c r="G55" s="122"/>
      <c r="H55" s="123">
        <f t="shared" ref="H55:H56" si="24">SUM(F55*G55)</f>
        <v>0</v>
      </c>
      <c r="I55" s="130"/>
      <c r="J55" s="120" t="s">
        <v>58</v>
      </c>
      <c r="K55" s="121" t="s">
        <v>53</v>
      </c>
      <c r="L55" s="124"/>
      <c r="M55" s="120"/>
      <c r="N55" s="125" t="s">
        <v>54</v>
      </c>
      <c r="O55" s="126"/>
      <c r="P55" s="122"/>
      <c r="Q55" s="124"/>
      <c r="R55" s="132">
        <v>0.5</v>
      </c>
      <c r="S55" s="131">
        <f t="shared" si="20"/>
        <v>0</v>
      </c>
      <c r="T55" s="128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</row>
    <row r="56" spans="2:51" s="118" customFormat="1" ht="48.75" customHeight="1" x14ac:dyDescent="0.45">
      <c r="B56" s="134">
        <v>5.0999999999999996</v>
      </c>
      <c r="C56" s="112" t="s">
        <v>103</v>
      </c>
      <c r="D56" s="112" t="s">
        <v>51</v>
      </c>
      <c r="E56" s="120"/>
      <c r="F56" s="122"/>
      <c r="G56" s="122"/>
      <c r="H56" s="123">
        <f t="shared" si="24"/>
        <v>0</v>
      </c>
      <c r="I56" s="130"/>
      <c r="J56" s="120" t="s">
        <v>58</v>
      </c>
      <c r="K56" s="121" t="s">
        <v>53</v>
      </c>
      <c r="L56" s="124"/>
      <c r="M56" s="120"/>
      <c r="N56" s="125" t="s">
        <v>54</v>
      </c>
      <c r="O56" s="126"/>
      <c r="P56" s="122"/>
      <c r="Q56" s="124"/>
      <c r="R56" s="132">
        <v>0.5</v>
      </c>
      <c r="S56" s="131">
        <f t="shared" si="20"/>
        <v>0</v>
      </c>
      <c r="T56" s="128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29"/>
      <c r="AV56" s="129"/>
      <c r="AW56" s="129"/>
      <c r="AX56" s="129"/>
      <c r="AY56" s="129"/>
    </row>
    <row r="57" spans="2:51" s="118" customFormat="1" ht="36" customHeight="1" x14ac:dyDescent="0.45">
      <c r="B57" s="134">
        <v>5.1100000000000003</v>
      </c>
      <c r="C57" s="112" t="s">
        <v>104</v>
      </c>
      <c r="D57" s="112" t="s">
        <v>51</v>
      </c>
      <c r="E57" s="120"/>
      <c r="F57" s="122"/>
      <c r="G57" s="122"/>
      <c r="H57" s="123">
        <f t="shared" ref="H57" si="25">SUM(F57*G57)</f>
        <v>0</v>
      </c>
      <c r="I57" s="130"/>
      <c r="J57" s="120" t="s">
        <v>58</v>
      </c>
      <c r="K57" s="121" t="s">
        <v>53</v>
      </c>
      <c r="L57" s="124"/>
      <c r="M57" s="120"/>
      <c r="N57" s="125" t="s">
        <v>54</v>
      </c>
      <c r="O57" s="126"/>
      <c r="P57" s="122"/>
      <c r="Q57" s="124"/>
      <c r="R57" s="132">
        <v>0.5</v>
      </c>
      <c r="S57" s="131">
        <f t="shared" si="20"/>
        <v>0</v>
      </c>
      <c r="T57" s="128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29"/>
      <c r="AV57" s="129"/>
      <c r="AW57" s="129"/>
      <c r="AX57" s="129"/>
      <c r="AY57" s="129"/>
    </row>
    <row r="58" spans="2:51" s="118" customFormat="1" ht="36" customHeight="1" x14ac:dyDescent="0.45">
      <c r="B58" s="134">
        <v>5.12</v>
      </c>
      <c r="C58" s="112" t="s">
        <v>105</v>
      </c>
      <c r="D58" s="112" t="s">
        <v>51</v>
      </c>
      <c r="E58" s="120"/>
      <c r="F58" s="122"/>
      <c r="G58" s="122"/>
      <c r="H58" s="123">
        <f>SUM(F58*G58)</f>
        <v>0</v>
      </c>
      <c r="I58" s="130"/>
      <c r="J58" s="120" t="s">
        <v>58</v>
      </c>
      <c r="K58" s="121" t="s">
        <v>53</v>
      </c>
      <c r="L58" s="124"/>
      <c r="M58" s="120"/>
      <c r="N58" s="125" t="s">
        <v>54</v>
      </c>
      <c r="O58" s="126"/>
      <c r="P58" s="122"/>
      <c r="Q58" s="124"/>
      <c r="R58" s="132">
        <v>0.5</v>
      </c>
      <c r="S58" s="131">
        <f t="shared" si="20"/>
        <v>0</v>
      </c>
      <c r="T58" s="128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29"/>
      <c r="AV58" s="129"/>
      <c r="AW58" s="129"/>
      <c r="AX58" s="129"/>
      <c r="AY58" s="129"/>
    </row>
    <row r="59" spans="2:51" s="118" customFormat="1" ht="45.75" customHeight="1" x14ac:dyDescent="0.45">
      <c r="B59" s="134">
        <v>5.13</v>
      </c>
      <c r="C59" s="112" t="s">
        <v>106</v>
      </c>
      <c r="D59" s="112" t="s">
        <v>51</v>
      </c>
      <c r="E59" s="120"/>
      <c r="F59" s="122"/>
      <c r="G59" s="122"/>
      <c r="H59" s="123">
        <f>SUM(F59*G59)</f>
        <v>0</v>
      </c>
      <c r="I59" s="130"/>
      <c r="J59" s="120" t="s">
        <v>58</v>
      </c>
      <c r="K59" s="121" t="s">
        <v>53</v>
      </c>
      <c r="L59" s="124"/>
      <c r="M59" s="120"/>
      <c r="N59" s="125" t="s">
        <v>54</v>
      </c>
      <c r="O59" s="126"/>
      <c r="P59" s="122"/>
      <c r="Q59" s="124"/>
      <c r="R59" s="132">
        <v>0.5</v>
      </c>
      <c r="S59" s="131">
        <f t="shared" si="20"/>
        <v>0</v>
      </c>
      <c r="T59" s="128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/>
    </row>
    <row r="60" spans="2:51" s="118" customFormat="1" ht="39" customHeight="1" x14ac:dyDescent="0.45">
      <c r="B60" s="134">
        <v>5.14</v>
      </c>
      <c r="C60" s="112" t="s">
        <v>150</v>
      </c>
      <c r="D60" s="112" t="s">
        <v>51</v>
      </c>
      <c r="E60" s="120"/>
      <c r="F60" s="122"/>
      <c r="G60" s="122"/>
      <c r="H60" s="123">
        <f>SUM(F60*G60)</f>
        <v>0</v>
      </c>
      <c r="I60" s="130"/>
      <c r="J60" s="120" t="s">
        <v>58</v>
      </c>
      <c r="K60" s="121" t="s">
        <v>53</v>
      </c>
      <c r="L60" s="124"/>
      <c r="M60" s="120"/>
      <c r="N60" s="125" t="s">
        <v>54</v>
      </c>
      <c r="O60" s="126"/>
      <c r="P60" s="122"/>
      <c r="Q60" s="124"/>
      <c r="R60" s="132">
        <v>0.5</v>
      </c>
      <c r="S60" s="131">
        <f t="shared" si="20"/>
        <v>0</v>
      </c>
      <c r="T60" s="128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29"/>
      <c r="AV60" s="129"/>
      <c r="AW60" s="129"/>
      <c r="AX60" s="129"/>
      <c r="AY60" s="129"/>
    </row>
    <row r="61" spans="2:51" s="118" customFormat="1" ht="54.75" customHeight="1" x14ac:dyDescent="0.45">
      <c r="B61" s="134">
        <v>5.15</v>
      </c>
      <c r="C61" s="112" t="s">
        <v>107</v>
      </c>
      <c r="D61" s="112" t="s">
        <v>51</v>
      </c>
      <c r="E61" s="120"/>
      <c r="F61" s="122"/>
      <c r="G61" s="122"/>
      <c r="H61" s="123">
        <f t="shared" ref="H61" si="26">SUM(F61*G61)</f>
        <v>0</v>
      </c>
      <c r="I61" s="130"/>
      <c r="J61" s="120" t="s">
        <v>58</v>
      </c>
      <c r="K61" s="121" t="s">
        <v>108</v>
      </c>
      <c r="L61" s="124"/>
      <c r="M61" s="120"/>
      <c r="N61" s="125" t="s">
        <v>54</v>
      </c>
      <c r="O61" s="126"/>
      <c r="P61" s="122" t="s">
        <v>109</v>
      </c>
      <c r="Q61" s="124"/>
      <c r="R61" s="132">
        <v>0.5</v>
      </c>
      <c r="S61" s="131">
        <f t="shared" si="20"/>
        <v>0</v>
      </c>
      <c r="T61" s="128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29"/>
      <c r="AV61" s="129"/>
      <c r="AW61" s="129"/>
      <c r="AX61" s="129"/>
      <c r="AY61" s="129"/>
    </row>
    <row r="62" spans="2:51" s="118" customFormat="1" ht="54.75" customHeight="1" x14ac:dyDescent="0.45">
      <c r="B62" s="134">
        <v>5.16</v>
      </c>
      <c r="C62" s="112" t="s">
        <v>151</v>
      </c>
      <c r="D62" s="112" t="s">
        <v>81</v>
      </c>
      <c r="E62" s="120"/>
      <c r="F62" s="121"/>
      <c r="G62" s="122"/>
      <c r="H62" s="123">
        <f t="shared" ref="H62" si="27">SUM(F62*G62)</f>
        <v>0</v>
      </c>
      <c r="I62" s="130"/>
      <c r="J62" s="120" t="s">
        <v>68</v>
      </c>
      <c r="K62" s="121" t="s">
        <v>108</v>
      </c>
      <c r="L62" s="124"/>
      <c r="M62" s="120"/>
      <c r="N62" s="125" t="s">
        <v>54</v>
      </c>
      <c r="O62" s="126"/>
      <c r="P62" s="122" t="s">
        <v>79</v>
      </c>
      <c r="Q62" s="124"/>
      <c r="R62" s="127">
        <v>0.5</v>
      </c>
      <c r="S62" s="124">
        <f t="shared" si="20"/>
        <v>0</v>
      </c>
      <c r="T62" s="128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29"/>
      <c r="AV62" s="129"/>
      <c r="AW62" s="129"/>
      <c r="AX62" s="129"/>
      <c r="AY62" s="129"/>
    </row>
    <row r="63" spans="2:51" s="129" customFormat="1" ht="54.75" customHeight="1" x14ac:dyDescent="0.45">
      <c r="B63" s="134">
        <v>5.17</v>
      </c>
      <c r="C63" s="112" t="s">
        <v>110</v>
      </c>
      <c r="D63" s="112" t="s">
        <v>81</v>
      </c>
      <c r="E63" s="120"/>
      <c r="F63" s="121"/>
      <c r="G63" s="122"/>
      <c r="H63" s="123">
        <f t="shared" ref="H63:H67" si="28">SUM(F63*G63)</f>
        <v>0</v>
      </c>
      <c r="I63" s="130"/>
      <c r="J63" s="120" t="s">
        <v>68</v>
      </c>
      <c r="K63" s="121" t="s">
        <v>108</v>
      </c>
      <c r="L63" s="124"/>
      <c r="M63" s="120"/>
      <c r="N63" s="125" t="s">
        <v>54</v>
      </c>
      <c r="O63" s="126"/>
      <c r="P63" s="122" t="s">
        <v>79</v>
      </c>
      <c r="Q63" s="124"/>
      <c r="R63" s="127">
        <v>0.75</v>
      </c>
      <c r="S63" s="124">
        <f t="shared" si="20"/>
        <v>0</v>
      </c>
      <c r="T63" s="128"/>
    </row>
    <row r="64" spans="2:51" s="129" customFormat="1" ht="54.75" customHeight="1" x14ac:dyDescent="0.45">
      <c r="B64" s="134">
        <v>5.18</v>
      </c>
      <c r="C64" s="112" t="s">
        <v>111</v>
      </c>
      <c r="D64" s="112" t="s">
        <v>81</v>
      </c>
      <c r="E64" s="120"/>
      <c r="F64" s="121"/>
      <c r="G64" s="122"/>
      <c r="H64" s="123">
        <f t="shared" si="28"/>
        <v>0</v>
      </c>
      <c r="I64" s="130"/>
      <c r="J64" s="120" t="s">
        <v>68</v>
      </c>
      <c r="K64" s="121" t="s">
        <v>108</v>
      </c>
      <c r="L64" s="124"/>
      <c r="M64" s="120"/>
      <c r="N64" s="125" t="s">
        <v>54</v>
      </c>
      <c r="O64" s="126"/>
      <c r="P64" s="122" t="s">
        <v>79</v>
      </c>
      <c r="Q64" s="124"/>
      <c r="R64" s="127">
        <v>0.75</v>
      </c>
      <c r="S64" s="124">
        <f t="shared" si="20"/>
        <v>0</v>
      </c>
      <c r="T64" s="128"/>
    </row>
    <row r="65" spans="2:21" s="129" customFormat="1" ht="54.75" customHeight="1" x14ac:dyDescent="0.45">
      <c r="B65" s="134">
        <v>5.19</v>
      </c>
      <c r="C65" s="112" t="s">
        <v>152</v>
      </c>
      <c r="D65" s="112" t="s">
        <v>81</v>
      </c>
      <c r="E65" s="120"/>
      <c r="F65" s="121"/>
      <c r="G65" s="122"/>
      <c r="H65" s="123">
        <f t="shared" si="28"/>
        <v>0</v>
      </c>
      <c r="I65" s="130"/>
      <c r="J65" s="120" t="s">
        <v>68</v>
      </c>
      <c r="K65" s="121" t="s">
        <v>108</v>
      </c>
      <c r="L65" s="124"/>
      <c r="M65" s="120"/>
      <c r="N65" s="125" t="s">
        <v>54</v>
      </c>
      <c r="O65" s="126"/>
      <c r="P65" s="122" t="s">
        <v>79</v>
      </c>
      <c r="Q65" s="124"/>
      <c r="R65" s="127">
        <v>0.75</v>
      </c>
      <c r="S65" s="124">
        <f t="shared" si="20"/>
        <v>0</v>
      </c>
      <c r="T65" s="128"/>
    </row>
    <row r="66" spans="2:21" s="129" customFormat="1" ht="54.75" customHeight="1" x14ac:dyDescent="0.45">
      <c r="B66" s="134">
        <v>5.2</v>
      </c>
      <c r="C66" s="112" t="s">
        <v>153</v>
      </c>
      <c r="D66" s="112" t="s">
        <v>81</v>
      </c>
      <c r="E66" s="120"/>
      <c r="F66" s="121"/>
      <c r="G66" s="122"/>
      <c r="H66" s="123">
        <f t="shared" ref="H66" si="29">SUM(F66*G66)</f>
        <v>0</v>
      </c>
      <c r="I66" s="130"/>
      <c r="J66" s="120" t="s">
        <v>68</v>
      </c>
      <c r="K66" s="121" t="s">
        <v>108</v>
      </c>
      <c r="L66" s="124"/>
      <c r="M66" s="120"/>
      <c r="N66" s="125" t="s">
        <v>54</v>
      </c>
      <c r="O66" s="126"/>
      <c r="P66" s="122" t="s">
        <v>79</v>
      </c>
      <c r="Q66" s="124"/>
      <c r="R66" s="127">
        <v>0.5</v>
      </c>
      <c r="S66" s="124">
        <f t="shared" si="20"/>
        <v>0</v>
      </c>
      <c r="T66" s="128"/>
    </row>
    <row r="67" spans="2:21" s="129" customFormat="1" ht="54.75" customHeight="1" x14ac:dyDescent="0.45">
      <c r="B67" s="134">
        <v>5.21</v>
      </c>
      <c r="C67" s="112" t="s">
        <v>154</v>
      </c>
      <c r="D67" s="112" t="s">
        <v>81</v>
      </c>
      <c r="E67" s="120"/>
      <c r="F67" s="121"/>
      <c r="G67" s="122"/>
      <c r="H67" s="123">
        <f t="shared" si="28"/>
        <v>0</v>
      </c>
      <c r="I67" s="130"/>
      <c r="J67" s="120" t="s">
        <v>68</v>
      </c>
      <c r="K67" s="121" t="s">
        <v>108</v>
      </c>
      <c r="L67" s="124"/>
      <c r="M67" s="120"/>
      <c r="N67" s="125" t="s">
        <v>54</v>
      </c>
      <c r="O67" s="126"/>
      <c r="P67" s="122" t="s">
        <v>79</v>
      </c>
      <c r="Q67" s="124"/>
      <c r="R67" s="127">
        <v>0.5</v>
      </c>
      <c r="S67" s="124">
        <f t="shared" si="20"/>
        <v>0</v>
      </c>
      <c r="T67" s="128"/>
    </row>
    <row r="68" spans="2:21" ht="26.15" customHeight="1" x14ac:dyDescent="0.45">
      <c r="B68" s="46"/>
      <c r="C68" s="7"/>
      <c r="D68" s="7"/>
      <c r="E68" s="47"/>
      <c r="F68" s="29"/>
      <c r="G68" s="6"/>
      <c r="H68" s="48"/>
      <c r="I68" s="29"/>
      <c r="J68" s="47"/>
      <c r="K68" s="49"/>
      <c r="L68" s="50"/>
      <c r="M68" s="47"/>
      <c r="N68" s="51"/>
      <c r="O68" s="15"/>
      <c r="P68" s="6"/>
      <c r="Q68" s="111"/>
      <c r="R68" s="52"/>
      <c r="S68" s="50"/>
      <c r="T68" s="53"/>
    </row>
    <row r="69" spans="2:21" ht="10.5" customHeight="1" x14ac:dyDescent="0.45">
      <c r="B69" s="54">
        <v>58</v>
      </c>
      <c r="C69" s="55"/>
      <c r="D69" s="56"/>
      <c r="E69" s="56"/>
      <c r="F69" s="57"/>
      <c r="G69" s="57"/>
      <c r="H69" s="58"/>
      <c r="I69" s="57"/>
      <c r="J69" s="57"/>
      <c r="K69" s="57"/>
      <c r="L69" s="59"/>
      <c r="M69" s="56"/>
      <c r="N69" s="60"/>
      <c r="O69" s="61"/>
      <c r="P69" s="62"/>
      <c r="Q69" s="59"/>
      <c r="R69" s="63"/>
      <c r="S69" s="59"/>
      <c r="T69" s="64"/>
    </row>
    <row r="70" spans="2:21" ht="32.25" customHeight="1" x14ac:dyDescent="0.45">
      <c r="B70" s="65"/>
      <c r="C70" s="66"/>
      <c r="D70" s="67"/>
      <c r="E70" s="67"/>
      <c r="F70" s="68"/>
      <c r="G70" s="68"/>
      <c r="H70" s="69">
        <f>SUM(H61:H62)</f>
        <v>0</v>
      </c>
      <c r="I70" s="70"/>
      <c r="J70" s="68"/>
      <c r="K70" s="70" t="s">
        <v>112</v>
      </c>
      <c r="L70" s="71">
        <f>SUM(L13:L67)</f>
        <v>0</v>
      </c>
      <c r="M70" s="72"/>
      <c r="N70" s="73"/>
      <c r="O70" s="74"/>
      <c r="P70" s="75"/>
      <c r="Q70" s="76"/>
      <c r="R70" s="70" t="s">
        <v>113</v>
      </c>
      <c r="S70" s="71">
        <f>S71</f>
        <v>0</v>
      </c>
      <c r="T70" s="77"/>
      <c r="U70" s="78"/>
    </row>
    <row r="71" spans="2:21" ht="25.5" customHeight="1" x14ac:dyDescent="0.45">
      <c r="B71" s="79"/>
      <c r="C71" s="80"/>
      <c r="D71" s="81"/>
      <c r="E71" s="81"/>
      <c r="F71" s="82"/>
      <c r="G71" s="82"/>
      <c r="H71" s="82"/>
      <c r="I71" s="82"/>
      <c r="J71" s="82"/>
      <c r="K71" s="83"/>
      <c r="L71" s="78"/>
      <c r="M71" s="81"/>
      <c r="N71" s="84"/>
      <c r="O71" s="85"/>
      <c r="P71" s="86"/>
      <c r="Q71" s="87"/>
      <c r="R71" s="70" t="s">
        <v>114</v>
      </c>
      <c r="S71" s="88">
        <f>SUM(S8:S67)</f>
        <v>0</v>
      </c>
      <c r="T71" s="89"/>
    </row>
    <row r="72" spans="2:21" ht="30" customHeight="1" x14ac:dyDescent="0.45">
      <c r="B72" s="79"/>
      <c r="C72" s="80"/>
      <c r="D72" s="81"/>
      <c r="E72" s="81"/>
      <c r="F72" s="82"/>
      <c r="G72" s="82"/>
      <c r="H72" s="82"/>
      <c r="I72" s="82"/>
      <c r="J72" s="82"/>
      <c r="K72" s="83"/>
      <c r="L72" s="78">
        <f>L70*5.9%</f>
        <v>0</v>
      </c>
      <c r="M72" s="81"/>
      <c r="N72" s="84"/>
      <c r="O72" s="85"/>
      <c r="P72" s="86"/>
      <c r="Q72" s="87"/>
      <c r="R72" s="70" t="s">
        <v>115</v>
      </c>
      <c r="S72" s="90" t="e">
        <f>S71/S70</f>
        <v>#DIV/0!</v>
      </c>
      <c r="T72" s="89"/>
    </row>
    <row r="73" spans="2:21" x14ac:dyDescent="0.45">
      <c r="E73" s="82"/>
      <c r="H73" s="82"/>
      <c r="R73" s="83"/>
    </row>
    <row r="74" spans="2:21" ht="24.75" customHeight="1" x14ac:dyDescent="0.45">
      <c r="D74" s="105"/>
      <c r="E74" s="106"/>
      <c r="F74" s="106"/>
      <c r="G74" s="106"/>
      <c r="R74" s="83"/>
      <c r="S74" s="78"/>
    </row>
    <row r="75" spans="2:21" ht="13" x14ac:dyDescent="0.45">
      <c r="D75" s="33"/>
      <c r="E75" s="106"/>
      <c r="F75" s="105"/>
      <c r="G75" s="106"/>
      <c r="R75" s="83"/>
    </row>
    <row r="76" spans="2:21" x14ac:dyDescent="0.45">
      <c r="F76" s="107"/>
      <c r="G76" s="108"/>
      <c r="R76" s="83"/>
    </row>
    <row r="77" spans="2:21" x14ac:dyDescent="0.45">
      <c r="F77" s="107"/>
      <c r="G77" s="108"/>
      <c r="R77" s="83"/>
    </row>
    <row r="78" spans="2:21" x14ac:dyDescent="0.45">
      <c r="F78" s="107"/>
      <c r="G78" s="108"/>
      <c r="R78" s="91"/>
    </row>
    <row r="79" spans="2:21" x14ac:dyDescent="0.45">
      <c r="F79" s="107"/>
      <c r="G79" s="108"/>
      <c r="I79" s="92"/>
      <c r="J79" s="93"/>
      <c r="R79" s="91"/>
    </row>
    <row r="80" spans="2:21" x14ac:dyDescent="0.45">
      <c r="F80" s="107"/>
      <c r="G80" s="108"/>
      <c r="I80" s="92"/>
      <c r="J80" s="93"/>
      <c r="R80" s="91"/>
    </row>
    <row r="81" spans="2:20" x14ac:dyDescent="0.45">
      <c r="I81" s="92"/>
      <c r="J81" s="93"/>
      <c r="R81" s="91"/>
    </row>
    <row r="82" spans="2:20" x14ac:dyDescent="0.45">
      <c r="R82" s="91"/>
      <c r="S82" s="78"/>
    </row>
    <row r="83" spans="2:20" x14ac:dyDescent="0.45">
      <c r="R83" s="91"/>
      <c r="S83" s="78"/>
    </row>
    <row r="84" spans="2:20" x14ac:dyDescent="0.45">
      <c r="H84" s="95"/>
      <c r="I84" s="95"/>
      <c r="J84" s="95"/>
      <c r="R84" s="91"/>
    </row>
    <row r="85" spans="2:20" x14ac:dyDescent="0.45">
      <c r="H85" s="95" t="s">
        <v>116</v>
      </c>
      <c r="I85" s="95"/>
      <c r="J85" s="95"/>
      <c r="L85" s="78"/>
      <c r="R85" s="91"/>
      <c r="S85" s="78"/>
    </row>
    <row r="86" spans="2:20" hidden="1" x14ac:dyDescent="0.45">
      <c r="H86" s="95"/>
      <c r="I86" s="95"/>
      <c r="J86" s="95"/>
      <c r="L86" s="30">
        <f>SUBTOTAL(9,L24:L26)</f>
        <v>0</v>
      </c>
      <c r="R86" s="91"/>
      <c r="S86" s="96">
        <f>SUBTOTAL(9,S61:S61)</f>
        <v>0</v>
      </c>
    </row>
    <row r="87" spans="2:20" hidden="1" x14ac:dyDescent="0.45">
      <c r="H87" s="95"/>
      <c r="I87" s="95"/>
      <c r="J87" s="95"/>
      <c r="L87" s="30">
        <f>L86*1000</f>
        <v>0</v>
      </c>
      <c r="Q87" s="78" t="e">
        <f>#REF!*1000</f>
        <v>#REF!</v>
      </c>
      <c r="R87" s="91"/>
      <c r="S87" s="96">
        <f>S86*1000</f>
        <v>0</v>
      </c>
    </row>
    <row r="88" spans="2:20" hidden="1" x14ac:dyDescent="0.45">
      <c r="H88" s="95"/>
      <c r="I88" s="95"/>
      <c r="J88" s="95"/>
      <c r="R88" s="91"/>
      <c r="S88" s="96">
        <f>C87</f>
        <v>0</v>
      </c>
    </row>
    <row r="89" spans="2:20" hidden="1" x14ac:dyDescent="0.45">
      <c r="H89" s="95"/>
      <c r="I89" s="95"/>
      <c r="J89" s="95"/>
      <c r="R89" s="91"/>
      <c r="S89" s="96">
        <v>2472672.1819139998</v>
      </c>
    </row>
    <row r="90" spans="2:20" hidden="1" x14ac:dyDescent="0.45">
      <c r="H90" s="95"/>
      <c r="I90" s="95"/>
      <c r="J90" s="95"/>
      <c r="R90" s="91"/>
      <c r="S90" s="96">
        <f>S89-S87</f>
        <v>2472672.1819139998</v>
      </c>
    </row>
    <row r="91" spans="2:20" x14ac:dyDescent="0.45">
      <c r="H91" s="95" t="s">
        <v>117</v>
      </c>
      <c r="I91" s="95"/>
      <c r="J91" s="95"/>
      <c r="L91" s="97"/>
      <c r="R91" s="91"/>
    </row>
    <row r="92" spans="2:20" ht="13" x14ac:dyDescent="0.45">
      <c r="H92" s="98" t="s">
        <v>118</v>
      </c>
      <c r="I92" s="98"/>
      <c r="J92" s="95"/>
      <c r="K92" s="33"/>
      <c r="L92" s="99"/>
      <c r="Q92" s="138"/>
      <c r="R92" s="138"/>
      <c r="S92" s="138"/>
      <c r="T92" s="138"/>
    </row>
    <row r="93" spans="2:20" ht="15" customHeight="1" x14ac:dyDescent="0.45">
      <c r="H93" s="95"/>
      <c r="I93" s="95"/>
      <c r="J93" s="95"/>
      <c r="Q93" s="138"/>
      <c r="R93" s="138"/>
      <c r="S93" s="138"/>
      <c r="T93" s="138"/>
    </row>
    <row r="94" spans="2:20" ht="15" customHeight="1" x14ac:dyDescent="0.45">
      <c r="B94" s="100"/>
      <c r="C94" s="101"/>
      <c r="D94" s="101"/>
      <c r="E94" s="100"/>
    </row>
    <row r="95" spans="2:20" ht="15" customHeight="1" x14ac:dyDescent="0.45"/>
    <row r="99" spans="6:6" x14ac:dyDescent="0.45">
      <c r="F99" s="94"/>
    </row>
    <row r="100" spans="6:6" x14ac:dyDescent="0.45">
      <c r="F100" s="94"/>
    </row>
    <row r="101" spans="6:6" x14ac:dyDescent="0.45">
      <c r="F101" s="94"/>
    </row>
    <row r="102" spans="6:6" x14ac:dyDescent="0.45">
      <c r="F102" s="94"/>
    </row>
    <row r="103" spans="6:6" x14ac:dyDescent="0.45">
      <c r="F103" s="94"/>
    </row>
    <row r="104" spans="6:6" x14ac:dyDescent="0.45">
      <c r="F104" s="94"/>
    </row>
    <row r="105" spans="6:6" x14ac:dyDescent="0.45">
      <c r="F105" s="94"/>
    </row>
    <row r="106" spans="6:6" x14ac:dyDescent="0.45">
      <c r="F106" s="94"/>
    </row>
    <row r="107" spans="6:6" x14ac:dyDescent="0.45">
      <c r="F107" s="94"/>
    </row>
    <row r="108" spans="6:6" x14ac:dyDescent="0.45">
      <c r="F108" s="94"/>
    </row>
    <row r="109" spans="6:6" x14ac:dyDescent="0.45">
      <c r="F109" s="94"/>
    </row>
    <row r="110" spans="6:6" x14ac:dyDescent="0.45">
      <c r="F110" s="94"/>
    </row>
    <row r="111" spans="6:6" x14ac:dyDescent="0.45">
      <c r="F111" s="94"/>
    </row>
    <row r="112" spans="6:6" x14ac:dyDescent="0.45">
      <c r="F112" s="94"/>
    </row>
    <row r="117" spans="8:8" x14ac:dyDescent="0.45">
      <c r="H117" s="102"/>
    </row>
    <row r="118" spans="8:8" x14ac:dyDescent="0.45">
      <c r="H118" s="102"/>
    </row>
    <row r="119" spans="8:8" x14ac:dyDescent="0.45">
      <c r="H119" s="102"/>
    </row>
  </sheetData>
  <autoFilter ref="B6:T73" xr:uid="{00000000-0009-0000-0000-000002000000}"/>
  <mergeCells count="9">
    <mergeCell ref="Q92:T93"/>
    <mergeCell ref="M5:P5"/>
    <mergeCell ref="B1:M1"/>
    <mergeCell ref="B3:M3"/>
    <mergeCell ref="B4:M4"/>
    <mergeCell ref="B5:D5"/>
    <mergeCell ref="F5:J5"/>
    <mergeCell ref="K5:L5"/>
    <mergeCell ref="B2:P2"/>
  </mergeCells>
  <phoneticPr fontId="3" type="noConversion"/>
  <conditionalFormatting sqref="H8:H13">
    <cfRule type="cellIs" dxfId="41" priority="1" stopIfTrue="1" operator="between">
      <formula>1</formula>
      <formula>8</formula>
    </cfRule>
    <cfRule type="cellIs" dxfId="40" priority="2" stopIfTrue="1" operator="between">
      <formula>9</formula>
      <formula>15</formula>
    </cfRule>
    <cfRule type="cellIs" dxfId="39" priority="3" stopIfTrue="1" operator="greaterThan">
      <formula>15</formula>
    </cfRule>
  </conditionalFormatting>
  <conditionalFormatting sqref="H15:H26 H36:H42 H44:H45 H56:H65">
    <cfRule type="cellIs" dxfId="38" priority="263" stopIfTrue="1" operator="between">
      <formula>9</formula>
      <formula>15</formula>
    </cfRule>
    <cfRule type="cellIs" dxfId="37" priority="264" stopIfTrue="1" operator="greaterThan">
      <formula>15</formula>
    </cfRule>
  </conditionalFormatting>
  <conditionalFormatting sqref="H28:H32">
    <cfRule type="cellIs" dxfId="36" priority="28" stopIfTrue="1" operator="between">
      <formula>1</formula>
      <formula>8</formula>
    </cfRule>
    <cfRule type="cellIs" dxfId="35" priority="29" stopIfTrue="1" operator="between">
      <formula>9</formula>
      <formula>15</formula>
    </cfRule>
    <cfRule type="cellIs" dxfId="34" priority="30" stopIfTrue="1" operator="greaterThan">
      <formula>15</formula>
    </cfRule>
  </conditionalFormatting>
  <conditionalFormatting sqref="H34:H35">
    <cfRule type="cellIs" dxfId="33" priority="37" stopIfTrue="1" operator="between">
      <formula>1</formula>
      <formula>8</formula>
    </cfRule>
    <cfRule type="cellIs" dxfId="32" priority="38" stopIfTrue="1" operator="between">
      <formula>9</formula>
      <formula>15</formula>
    </cfRule>
    <cfRule type="cellIs" dxfId="31" priority="39" stopIfTrue="1" operator="greaterThan">
      <formula>15</formula>
    </cfRule>
  </conditionalFormatting>
  <conditionalFormatting sqref="H35">
    <cfRule type="cellIs" dxfId="30" priority="64" stopIfTrue="1" operator="between">
      <formula>1</formula>
      <formula>8</formula>
    </cfRule>
    <cfRule type="cellIs" dxfId="29" priority="66" stopIfTrue="1" operator="greaterThan">
      <formula>15</formula>
    </cfRule>
    <cfRule type="cellIs" dxfId="28" priority="65" stopIfTrue="1" operator="between">
      <formula>9</formula>
      <formula>15</formula>
    </cfRule>
  </conditionalFormatting>
  <conditionalFormatting sqref="H36:H42 H44:H45 H56:H65 H15:H26">
    <cfRule type="cellIs" dxfId="27" priority="262" stopIfTrue="1" operator="between">
      <formula>1</formula>
      <formula>8</formula>
    </cfRule>
  </conditionalFormatting>
  <conditionalFormatting sqref="H37:H42">
    <cfRule type="cellIs" dxfId="26" priority="240" stopIfTrue="1" operator="greaterThan">
      <formula>15</formula>
    </cfRule>
    <cfRule type="cellIs" dxfId="25" priority="239" stopIfTrue="1" operator="between">
      <formula>9</formula>
      <formula>15</formula>
    </cfRule>
    <cfRule type="cellIs" dxfId="24" priority="238" stopIfTrue="1" operator="between">
      <formula>1</formula>
      <formula>8</formula>
    </cfRule>
  </conditionalFormatting>
  <conditionalFormatting sqref="H40:H43">
    <cfRule type="cellIs" dxfId="23" priority="49" stopIfTrue="1" operator="between">
      <formula>1</formula>
      <formula>8</formula>
    </cfRule>
    <cfRule type="cellIs" dxfId="22" priority="50" stopIfTrue="1" operator="between">
      <formula>9</formula>
      <formula>15</formula>
    </cfRule>
    <cfRule type="cellIs" dxfId="21" priority="51" stopIfTrue="1" operator="greaterThan">
      <formula>15</formula>
    </cfRule>
  </conditionalFormatting>
  <conditionalFormatting sqref="H45">
    <cfRule type="cellIs" dxfId="20" priority="167" stopIfTrue="1" operator="between">
      <formula>9</formula>
      <formula>15</formula>
    </cfRule>
    <cfRule type="cellIs" dxfId="19" priority="166" stopIfTrue="1" operator="between">
      <formula>1</formula>
      <formula>8</formula>
    </cfRule>
    <cfRule type="cellIs" dxfId="18" priority="168" stopIfTrue="1" operator="greaterThan">
      <formula>15</formula>
    </cfRule>
  </conditionalFormatting>
  <conditionalFormatting sqref="H47:H49">
    <cfRule type="cellIs" dxfId="17" priority="260" stopIfTrue="1" operator="between">
      <formula>9</formula>
      <formula>15</formula>
    </cfRule>
    <cfRule type="cellIs" dxfId="16" priority="261" stopIfTrue="1" operator="greaterThan">
      <formula>15</formula>
    </cfRule>
    <cfRule type="cellIs" dxfId="15" priority="259" stopIfTrue="1" operator="between">
      <formula>1</formula>
      <formula>8</formula>
    </cfRule>
  </conditionalFormatting>
  <conditionalFormatting sqref="H49:H55">
    <cfRule type="cellIs" dxfId="14" priority="27" stopIfTrue="1" operator="greaterThan">
      <formula>15</formula>
    </cfRule>
    <cfRule type="cellIs" dxfId="13" priority="25" stopIfTrue="1" operator="between">
      <formula>1</formula>
      <formula>8</formula>
    </cfRule>
    <cfRule type="cellIs" dxfId="12" priority="26" stopIfTrue="1" operator="between">
      <formula>9</formula>
      <formula>15</formula>
    </cfRule>
  </conditionalFormatting>
  <conditionalFormatting sqref="H50:H54">
    <cfRule type="cellIs" dxfId="11" priority="24" stopIfTrue="1" operator="greaterThan">
      <formula>15</formula>
    </cfRule>
    <cfRule type="cellIs" dxfId="10" priority="23" stopIfTrue="1" operator="between">
      <formula>9</formula>
      <formula>15</formula>
    </cfRule>
    <cfRule type="cellIs" dxfId="9" priority="22" stopIfTrue="1" operator="between">
      <formula>1</formula>
      <formula>8</formula>
    </cfRule>
  </conditionalFormatting>
  <conditionalFormatting sqref="H57">
    <cfRule type="cellIs" dxfId="8" priority="127" stopIfTrue="1" operator="between">
      <formula>1</formula>
      <formula>8</formula>
    </cfRule>
    <cfRule type="cellIs" dxfId="7" priority="128" stopIfTrue="1" operator="between">
      <formula>9</formula>
      <formula>15</formula>
    </cfRule>
    <cfRule type="cellIs" dxfId="6" priority="129" stopIfTrue="1" operator="greaterThan">
      <formula>15</formula>
    </cfRule>
  </conditionalFormatting>
  <conditionalFormatting sqref="H60">
    <cfRule type="cellIs" dxfId="5" priority="88" stopIfTrue="1" operator="between">
      <formula>1</formula>
      <formula>8</formula>
    </cfRule>
    <cfRule type="cellIs" dxfId="4" priority="89" stopIfTrue="1" operator="between">
      <formula>9</formula>
      <formula>15</formula>
    </cfRule>
    <cfRule type="cellIs" dxfId="3" priority="90" stopIfTrue="1" operator="greaterThan">
      <formula>15</formula>
    </cfRule>
  </conditionalFormatting>
  <conditionalFormatting sqref="H66:H70">
    <cfRule type="cellIs" dxfId="2" priority="21" stopIfTrue="1" operator="greaterThan">
      <formula>15</formula>
    </cfRule>
    <cfRule type="cellIs" dxfId="1" priority="20" stopIfTrue="1" operator="between">
      <formula>9</formula>
      <formula>15</formula>
    </cfRule>
    <cfRule type="cellIs" dxfId="0" priority="19" stopIfTrue="1" operator="between">
      <formula>1</formula>
      <formula>8</formula>
    </cfRule>
  </conditionalFormatting>
  <printOptions horizontalCentered="1"/>
  <pageMargins left="0.74803149606299213" right="0.74803149606299213" top="0.47244094488188981" bottom="0.55118110236220474" header="0.35433070866141736" footer="0.31496062992125984"/>
  <pageSetup paperSize="8" scale="84" fitToHeight="0" orientation="landscape" r:id="rId1"/>
  <headerFooter alignWithMargins="0">
    <oddFooter>&amp;L&amp;"Arial,Regular"&amp;Z&amp;F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I39"/>
  <sheetViews>
    <sheetView workbookViewId="0">
      <selection activeCell="K7" sqref="K7"/>
    </sheetView>
  </sheetViews>
  <sheetFormatPr defaultColWidth="9" defaultRowHeight="12.5" x14ac:dyDescent="0.25"/>
  <cols>
    <col min="1" max="1" width="0.5" style="1" customWidth="1"/>
    <col min="2" max="2" width="3" style="1" customWidth="1"/>
    <col min="3" max="3" width="10.08203125" style="1" customWidth="1"/>
    <col min="4" max="4" width="3.5" style="1" customWidth="1"/>
    <col min="5" max="9" width="10.58203125" style="1" customWidth="1"/>
    <col min="10" max="16384" width="9" style="1"/>
  </cols>
  <sheetData>
    <row r="5" spans="2:9" ht="48" customHeight="1" x14ac:dyDescent="0.25">
      <c r="B5" s="150" t="s">
        <v>27</v>
      </c>
      <c r="C5" s="17" t="s">
        <v>119</v>
      </c>
      <c r="D5" s="3">
        <v>5</v>
      </c>
      <c r="E5" s="9">
        <f>D5*$E$10</f>
        <v>5</v>
      </c>
      <c r="F5" s="10">
        <f>D5*$F$10</f>
        <v>10</v>
      </c>
      <c r="G5" s="10">
        <f>D5*$G$10</f>
        <v>15</v>
      </c>
      <c r="H5" s="11">
        <f>D5*$H$10</f>
        <v>20</v>
      </c>
      <c r="I5" s="11">
        <f>D5*$I$10</f>
        <v>25</v>
      </c>
    </row>
    <row r="6" spans="2:9" ht="48" customHeight="1" x14ac:dyDescent="0.25">
      <c r="B6" s="151"/>
      <c r="C6" s="17" t="s">
        <v>120</v>
      </c>
      <c r="D6" s="3">
        <v>4</v>
      </c>
      <c r="E6" s="9">
        <f>D6*$E$10</f>
        <v>4</v>
      </c>
      <c r="F6" s="9">
        <f>D6*$F$10</f>
        <v>8</v>
      </c>
      <c r="G6" s="10">
        <f>D6*$G$10</f>
        <v>12</v>
      </c>
      <c r="H6" s="11">
        <f>D6*$H$10</f>
        <v>16</v>
      </c>
      <c r="I6" s="11">
        <f>D6*$I$10</f>
        <v>20</v>
      </c>
    </row>
    <row r="7" spans="2:9" ht="48" customHeight="1" x14ac:dyDescent="0.25">
      <c r="B7" s="151"/>
      <c r="C7" s="17" t="s">
        <v>121</v>
      </c>
      <c r="D7" s="3">
        <v>3</v>
      </c>
      <c r="E7" s="9">
        <f>D7*$E$10</f>
        <v>3</v>
      </c>
      <c r="F7" s="9">
        <f>D7*$F$10</f>
        <v>6</v>
      </c>
      <c r="G7" s="10">
        <f>D7*$G$10</f>
        <v>9</v>
      </c>
      <c r="H7" s="10">
        <f>D7*$H$10</f>
        <v>12</v>
      </c>
      <c r="I7" s="10">
        <f>D7*$I$10</f>
        <v>15</v>
      </c>
    </row>
    <row r="8" spans="2:9" ht="48" customHeight="1" x14ac:dyDescent="0.25">
      <c r="B8" s="151"/>
      <c r="C8" s="17" t="s">
        <v>122</v>
      </c>
      <c r="D8" s="3">
        <v>2</v>
      </c>
      <c r="E8" s="9">
        <f>D8*$E$10</f>
        <v>2</v>
      </c>
      <c r="F8" s="9">
        <f>D8*$F$10</f>
        <v>4</v>
      </c>
      <c r="G8" s="9">
        <f>D8*$G$10</f>
        <v>6</v>
      </c>
      <c r="H8" s="9">
        <f>D8*$H$10</f>
        <v>8</v>
      </c>
      <c r="I8" s="10">
        <f>D8*$I$10</f>
        <v>10</v>
      </c>
    </row>
    <row r="9" spans="2:9" ht="48" customHeight="1" x14ac:dyDescent="0.25">
      <c r="B9" s="152"/>
      <c r="C9" s="16" t="s">
        <v>123</v>
      </c>
      <c r="D9" s="3">
        <v>1</v>
      </c>
      <c r="E9" s="9">
        <f>D9*$E$10</f>
        <v>1</v>
      </c>
      <c r="F9" s="9">
        <f>D9*$F$10</f>
        <v>2</v>
      </c>
      <c r="G9" s="9">
        <f>D9*$G$10</f>
        <v>3</v>
      </c>
      <c r="H9" s="9">
        <f>D9*$H$10</f>
        <v>4</v>
      </c>
      <c r="I9" s="9">
        <f>D9*$I$10</f>
        <v>5</v>
      </c>
    </row>
    <row r="10" spans="2:9" x14ac:dyDescent="0.25">
      <c r="B10" s="8"/>
      <c r="C10" s="8"/>
      <c r="E10" s="18">
        <v>1</v>
      </c>
      <c r="F10" s="18">
        <v>2</v>
      </c>
      <c r="G10" s="18">
        <v>3</v>
      </c>
      <c r="H10" s="18">
        <v>4</v>
      </c>
      <c r="I10" s="18">
        <v>5</v>
      </c>
    </row>
    <row r="11" spans="2:9" ht="24.75" customHeight="1" x14ac:dyDescent="0.25">
      <c r="B11" s="8"/>
      <c r="C11" s="8"/>
      <c r="E11" s="18" t="s">
        <v>124</v>
      </c>
      <c r="F11" s="18" t="s">
        <v>125</v>
      </c>
      <c r="G11" s="18" t="s">
        <v>126</v>
      </c>
      <c r="H11" s="18" t="s">
        <v>127</v>
      </c>
      <c r="I11" s="18" t="s">
        <v>128</v>
      </c>
    </row>
    <row r="12" spans="2:9" x14ac:dyDescent="0.25">
      <c r="E12" s="153" t="s">
        <v>37</v>
      </c>
      <c r="F12" s="154"/>
      <c r="G12" s="154"/>
      <c r="H12" s="154"/>
      <c r="I12" s="155"/>
    </row>
    <row r="14" spans="2:9" x14ac:dyDescent="0.25">
      <c r="C14" s="1" t="s">
        <v>129</v>
      </c>
    </row>
    <row r="15" spans="2:9" x14ac:dyDescent="0.25">
      <c r="H15" s="19">
        <v>1</v>
      </c>
      <c r="I15" s="156" t="s">
        <v>130</v>
      </c>
    </row>
    <row r="16" spans="2:9" x14ac:dyDescent="0.25">
      <c r="H16" s="20">
        <v>2</v>
      </c>
      <c r="I16" s="157"/>
    </row>
    <row r="17" spans="8:9" x14ac:dyDescent="0.25">
      <c r="H17" s="20">
        <v>3</v>
      </c>
      <c r="I17" s="157"/>
    </row>
    <row r="18" spans="8:9" x14ac:dyDescent="0.25">
      <c r="H18" s="20">
        <v>4</v>
      </c>
      <c r="I18" s="157"/>
    </row>
    <row r="19" spans="8:9" x14ac:dyDescent="0.25">
      <c r="H19" s="20">
        <v>5</v>
      </c>
      <c r="I19" s="157"/>
    </row>
    <row r="20" spans="8:9" x14ac:dyDescent="0.25">
      <c r="H20" s="20">
        <v>6</v>
      </c>
      <c r="I20" s="157"/>
    </row>
    <row r="21" spans="8:9" x14ac:dyDescent="0.25">
      <c r="H21" s="20">
        <v>7</v>
      </c>
      <c r="I21" s="157"/>
    </row>
    <row r="22" spans="8:9" x14ac:dyDescent="0.25">
      <c r="H22" s="21">
        <v>8</v>
      </c>
      <c r="I22" s="158"/>
    </row>
    <row r="23" spans="8:9" x14ac:dyDescent="0.25">
      <c r="H23" s="22">
        <v>9</v>
      </c>
      <c r="I23" s="156" t="s">
        <v>131</v>
      </c>
    </row>
    <row r="24" spans="8:9" x14ac:dyDescent="0.25">
      <c r="H24" s="23">
        <v>10</v>
      </c>
      <c r="I24" s="157"/>
    </row>
    <row r="25" spans="8:9" x14ac:dyDescent="0.25">
      <c r="H25" s="23">
        <v>11</v>
      </c>
      <c r="I25" s="157"/>
    </row>
    <row r="26" spans="8:9" x14ac:dyDescent="0.25">
      <c r="H26" s="23">
        <v>12</v>
      </c>
      <c r="I26" s="157"/>
    </row>
    <row r="27" spans="8:9" x14ac:dyDescent="0.25">
      <c r="H27" s="23">
        <v>13</v>
      </c>
      <c r="I27" s="157"/>
    </row>
    <row r="28" spans="8:9" x14ac:dyDescent="0.25">
      <c r="H28" s="23">
        <v>14</v>
      </c>
      <c r="I28" s="157"/>
    </row>
    <row r="29" spans="8:9" x14ac:dyDescent="0.25">
      <c r="H29" s="24">
        <v>15</v>
      </c>
      <c r="I29" s="158"/>
    </row>
    <row r="30" spans="8:9" x14ac:dyDescent="0.25">
      <c r="H30" s="25">
        <v>16</v>
      </c>
      <c r="I30" s="156" t="s">
        <v>132</v>
      </c>
    </row>
    <row r="31" spans="8:9" x14ac:dyDescent="0.25">
      <c r="H31" s="26">
        <v>17</v>
      </c>
      <c r="I31" s="157"/>
    </row>
    <row r="32" spans="8:9" x14ac:dyDescent="0.25">
      <c r="H32" s="26">
        <v>18</v>
      </c>
      <c r="I32" s="157"/>
    </row>
    <row r="33" spans="8:9" x14ac:dyDescent="0.25">
      <c r="H33" s="26">
        <v>19</v>
      </c>
      <c r="I33" s="157"/>
    </row>
    <row r="34" spans="8:9" x14ac:dyDescent="0.25">
      <c r="H34" s="26">
        <v>20</v>
      </c>
      <c r="I34" s="157"/>
    </row>
    <row r="35" spans="8:9" x14ac:dyDescent="0.25">
      <c r="H35" s="26">
        <v>21</v>
      </c>
      <c r="I35" s="157"/>
    </row>
    <row r="36" spans="8:9" x14ac:dyDescent="0.25">
      <c r="H36" s="26">
        <v>22</v>
      </c>
      <c r="I36" s="157"/>
    </row>
    <row r="37" spans="8:9" x14ac:dyDescent="0.25">
      <c r="H37" s="26">
        <v>23</v>
      </c>
      <c r="I37" s="157"/>
    </row>
    <row r="38" spans="8:9" x14ac:dyDescent="0.25">
      <c r="H38" s="26">
        <v>24</v>
      </c>
      <c r="I38" s="157"/>
    </row>
    <row r="39" spans="8:9" x14ac:dyDescent="0.25">
      <c r="H39" s="27">
        <v>25</v>
      </c>
      <c r="I39" s="158"/>
    </row>
  </sheetData>
  <mergeCells count="5">
    <mergeCell ref="B5:B9"/>
    <mergeCell ref="E12:I12"/>
    <mergeCell ref="I15:I22"/>
    <mergeCell ref="I30:I39"/>
    <mergeCell ref="I23:I29"/>
  </mergeCells>
  <phoneticPr fontId="3" type="noConversion"/>
  <pageMargins left="0.75" right="0.75" top="0.43" bottom="1" header="0.38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a9d8b85-ae46-4b44-9b87-f5080453171c">
      <Terms xmlns="http://schemas.microsoft.com/office/infopath/2007/PartnerControls"/>
    </lcf76f155ced4ddcb4097134ff3c332f>
    <TaxCatchAll xmlns="70758de4-0663-41f3-a5f7-99e99ed7330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73A340041EB8418E45807D9300A9FC" ma:contentTypeVersion="16" ma:contentTypeDescription="Create a new document." ma:contentTypeScope="" ma:versionID="abb89dd9f030e954d83010bdab0498a4">
  <xsd:schema xmlns:xsd="http://www.w3.org/2001/XMLSchema" xmlns:xs="http://www.w3.org/2001/XMLSchema" xmlns:p="http://schemas.microsoft.com/office/2006/metadata/properties" xmlns:ns2="3a9d8b85-ae46-4b44-9b87-f5080453171c" xmlns:ns3="70758de4-0663-41f3-a5f7-99e99ed73307" targetNamespace="http://schemas.microsoft.com/office/2006/metadata/properties" ma:root="true" ma:fieldsID="768de5b039c6ed18b2a55075a4e84a21" ns2:_="" ns3:_="">
    <xsd:import namespace="3a9d8b85-ae46-4b44-9b87-f5080453171c"/>
    <xsd:import namespace="70758de4-0663-41f3-a5f7-99e99ed733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9d8b85-ae46-4b44-9b87-f50804531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58de4-0663-41f3-a5f7-99e99ed73307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79116b16-0177-402a-8ff9-8b4654d2eced}" ma:internalName="TaxCatchAll" ma:showField="CatchAllData" ma:web="70758de4-0663-41f3-a5f7-99e99ed733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E97C4F-83C5-44EA-BB1C-2F3F71964398}">
  <ds:schemaRefs>
    <ds:schemaRef ds:uri="http://schemas.microsoft.com/office/2006/metadata/properties"/>
    <ds:schemaRef ds:uri="http://schemas.microsoft.com/office/infopath/2007/PartnerControls"/>
    <ds:schemaRef ds:uri="3a9d8b85-ae46-4b44-9b87-f5080453171c"/>
    <ds:schemaRef ds:uri="70758de4-0663-41f3-a5f7-99e99ed73307"/>
  </ds:schemaRefs>
</ds:datastoreItem>
</file>

<file path=customXml/itemProps2.xml><?xml version="1.0" encoding="utf-8"?>
<ds:datastoreItem xmlns:ds="http://schemas.openxmlformats.org/officeDocument/2006/customXml" ds:itemID="{8A2DCF87-643E-4A3F-A368-FADAD2E4FD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C9338C-EB92-4519-9F9E-0B2D7BE0C6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9d8b85-ae46-4b44-9b87-f5080453171c"/>
    <ds:schemaRef ds:uri="70758de4-0663-41f3-a5f7-99e99ed733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Version</vt:lpstr>
      <vt:lpstr>Risk Register Template</vt:lpstr>
      <vt:lpstr>Risk Matrix</vt:lpstr>
      <vt:lpstr>'Risk Register Template'!Print_Area</vt:lpstr>
      <vt:lpstr>'Risk Register Template'!Print_Titles</vt:lpstr>
    </vt:vector>
  </TitlesOfParts>
  <Manager/>
  <Company>Welsh Health Estates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Blundell</dc:creator>
  <cp:keywords/>
  <dc:description/>
  <cp:lastModifiedBy>Emma Mazey (NWSSP - SES)</cp:lastModifiedBy>
  <cp:revision/>
  <dcterms:created xsi:type="dcterms:W3CDTF">2007-01-04T09:46:38Z</dcterms:created>
  <dcterms:modified xsi:type="dcterms:W3CDTF">2024-11-25T08:47:57Z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0x0101006973A340041EB8418E45807D9300A9FC</vt:lpwstr>
  </property>
</Properties>
</file>